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80" windowHeight="60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<sst xmlns="http://schemas.openxmlformats.org/spreadsheetml/2006/main" count="12" uniqueCount="12">
  <si>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prescale</t>
  </si>
  <si>
    <t>RPM</t>
  </si>
  <si>
    <t>delay (ms)</t>
  </si>
  <si>
    <t>delay (degrees)</t>
  </si>
  <si>
    <t>rpm step</t>
  </si>
  <si>
    <t>error (degrees)</t>
  </si>
  <si>
    <t>error % degrees</t>
  </si>
  <si>
    <t>true delay (ms)</t>
  </si>
  <si>
    <t>error % delay</t>
  </si>
  <si>
    <t>Resolution (ms)</t>
  </si>
  <si>
    <t>delay counter (value for the table)</t>
  </si>
  <si>
    <t>TMR0 count (input)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</si>
</sst>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"/>
    <numFmt numFmtId="166" formatCode="0.0"/>
  </numFmts>
  <fonts count="3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49" fontId="1" fillId="2" borderId="2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1" fontId="0" fillId="3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Hoja!$C$4:$C$68</c:f>
              <c:numCache>
                <c:ptCount val="65"/>
                <c:pt idx="0">
                  <c:v>15120.967741935483</c:v>
                </c:pt>
                <c:pt idx="1">
                  <c:v>14648.4375</c:v>
                </c:pt>
                <c:pt idx="2">
                  <c:v>14204.545454545454</c:v>
                </c:pt>
                <c:pt idx="3">
                  <c:v>13786.764705882353</c:v>
                </c:pt>
                <c:pt idx="4">
                  <c:v>13392.857142857143</c:v>
                </c:pt>
                <c:pt idx="5">
                  <c:v>13020.833333333334</c:v>
                </c:pt>
                <c:pt idx="6">
                  <c:v>12668.918918918918</c:v>
                </c:pt>
                <c:pt idx="7">
                  <c:v>12335.526315789473</c:v>
                </c:pt>
                <c:pt idx="8">
                  <c:v>12019.23076923077</c:v>
                </c:pt>
                <c:pt idx="9">
                  <c:v>11718.75</c:v>
                </c:pt>
                <c:pt idx="10">
                  <c:v>11432.926829268292</c:v>
                </c:pt>
                <c:pt idx="11">
                  <c:v>11160.714285714286</c:v>
                </c:pt>
                <c:pt idx="12">
                  <c:v>10901.162790697674</c:v>
                </c:pt>
                <c:pt idx="13">
                  <c:v>10653.40909090909</c:v>
                </c:pt>
                <c:pt idx="14">
                  <c:v>10416.666666666666</c:v>
                </c:pt>
                <c:pt idx="15">
                  <c:v>10190.217391304348</c:v>
                </c:pt>
                <c:pt idx="16">
                  <c:v>9973.404255319148</c:v>
                </c:pt>
                <c:pt idx="17">
                  <c:v>9765.625</c:v>
                </c:pt>
                <c:pt idx="18">
                  <c:v>9566.326530612245</c:v>
                </c:pt>
                <c:pt idx="19">
                  <c:v>9375</c:v>
                </c:pt>
                <c:pt idx="20">
                  <c:v>9191.176470588236</c:v>
                </c:pt>
                <c:pt idx="21">
                  <c:v>9014.423076923076</c:v>
                </c:pt>
                <c:pt idx="22">
                  <c:v>8844.33962264151</c:v>
                </c:pt>
                <c:pt idx="23">
                  <c:v>8680.555555555555</c:v>
                </c:pt>
                <c:pt idx="24">
                  <c:v>8522.727272727272</c:v>
                </c:pt>
                <c:pt idx="25">
                  <c:v>8370.535714285714</c:v>
                </c:pt>
                <c:pt idx="26">
                  <c:v>8223.684210526315</c:v>
                </c:pt>
                <c:pt idx="27">
                  <c:v>8081.896551724138</c:v>
                </c:pt>
                <c:pt idx="28">
                  <c:v>7944.9152542372885</c:v>
                </c:pt>
                <c:pt idx="29">
                  <c:v>7812.5</c:v>
                </c:pt>
                <c:pt idx="30">
                  <c:v>7684.426229508197</c:v>
                </c:pt>
                <c:pt idx="31">
                  <c:v>7560.4838709677415</c:v>
                </c:pt>
                <c:pt idx="32">
                  <c:v>7440.476190476191</c:v>
                </c:pt>
                <c:pt idx="33">
                  <c:v>7324.21875</c:v>
                </c:pt>
                <c:pt idx="34">
                  <c:v>7211.538461538462</c:v>
                </c:pt>
                <c:pt idx="35">
                  <c:v>7102.272727272727</c:v>
                </c:pt>
                <c:pt idx="36">
                  <c:v>6996.268656716418</c:v>
                </c:pt>
                <c:pt idx="37">
                  <c:v>6893.382352941177</c:v>
                </c:pt>
                <c:pt idx="38">
                  <c:v>6793.478260869565</c:v>
                </c:pt>
                <c:pt idx="39">
                  <c:v>6696.428571428572</c:v>
                </c:pt>
                <c:pt idx="40">
                  <c:v>6602.112676056338</c:v>
                </c:pt>
                <c:pt idx="41">
                  <c:v>6510.416666666667</c:v>
                </c:pt>
                <c:pt idx="42">
                  <c:v>6421.232876712329</c:v>
                </c:pt>
                <c:pt idx="43">
                  <c:v>6334.459459459459</c:v>
                </c:pt>
                <c:pt idx="44">
                  <c:v>6250</c:v>
                </c:pt>
                <c:pt idx="45">
                  <c:v>6167.763157894737</c:v>
                </c:pt>
                <c:pt idx="46">
                  <c:v>6087.662337662337</c:v>
                </c:pt>
                <c:pt idx="47">
                  <c:v>6009.615384615385</c:v>
                </c:pt>
                <c:pt idx="48">
                  <c:v>5933.544303797468</c:v>
                </c:pt>
                <c:pt idx="49">
                  <c:v>5859.375</c:v>
                </c:pt>
                <c:pt idx="50">
                  <c:v>5787.037037037037</c:v>
                </c:pt>
                <c:pt idx="51">
                  <c:v>5716.463414634146</c:v>
                </c:pt>
                <c:pt idx="52">
                  <c:v>5647.590361445783</c:v>
                </c:pt>
                <c:pt idx="53">
                  <c:v>5580.357142857143</c:v>
                </c:pt>
                <c:pt idx="54">
                  <c:v>5514.705882352941</c:v>
                </c:pt>
                <c:pt idx="55">
                  <c:v>5450.581395348837</c:v>
                </c:pt>
                <c:pt idx="56">
                  <c:v>5387.931034482759</c:v>
                </c:pt>
                <c:pt idx="57">
                  <c:v>5326.704545454545</c:v>
                </c:pt>
                <c:pt idx="58">
                  <c:v>5266.853932584269</c:v>
                </c:pt>
                <c:pt idx="59">
                  <c:v>5208.333333333333</c:v>
                </c:pt>
                <c:pt idx="60">
                  <c:v>5151.0989010989015</c:v>
                </c:pt>
                <c:pt idx="61">
                  <c:v>5095.108695652174</c:v>
                </c:pt>
                <c:pt idx="62">
                  <c:v>5040.322580645161</c:v>
                </c:pt>
                <c:pt idx="63">
                  <c:v>4986.702127659574</c:v>
                </c:pt>
                <c:pt idx="64">
                  <c:v>937.5</c:v>
                </c:pt>
              </c:numCache>
            </c:numRef>
          </c:xVal>
          <c:yVal>
            <c:numRef>
              <c:f>Hoja!$E$4:$E$68</c:f>
              <c:numCache>
                <c:ptCount val="65"/>
                <c:pt idx="0">
                  <c:v>8</c:v>
                </c:pt>
                <c:pt idx="1">
                  <c:v>8.35</c:v>
                </c:pt>
                <c:pt idx="2">
                  <c:v>8.7</c:v>
                </c:pt>
                <c:pt idx="3">
                  <c:v>9.049999999999999</c:v>
                </c:pt>
                <c:pt idx="4">
                  <c:v>9.399999999999999</c:v>
                </c:pt>
                <c:pt idx="5">
                  <c:v>9.749999999999998</c:v>
                </c:pt>
                <c:pt idx="6">
                  <c:v>10.099999999999998</c:v>
                </c:pt>
                <c:pt idx="7">
                  <c:v>10.449999999999998</c:v>
                </c:pt>
                <c:pt idx="8">
                  <c:v>10.799999999999997</c:v>
                </c:pt>
                <c:pt idx="9">
                  <c:v>11.149999999999997</c:v>
                </c:pt>
                <c:pt idx="10">
                  <c:v>11.499999999999996</c:v>
                </c:pt>
                <c:pt idx="11">
                  <c:v>11.849999999999996</c:v>
                </c:pt>
                <c:pt idx="12">
                  <c:v>12.199999999999996</c:v>
                </c:pt>
                <c:pt idx="13">
                  <c:v>12.549999999999995</c:v>
                </c:pt>
                <c:pt idx="14">
                  <c:v>12.899999999999995</c:v>
                </c:pt>
                <c:pt idx="15">
                  <c:v>13.249999999999995</c:v>
                </c:pt>
                <c:pt idx="16">
                  <c:v>13.599999999999994</c:v>
                </c:pt>
                <c:pt idx="17">
                  <c:v>13.949999999999994</c:v>
                </c:pt>
                <c:pt idx="18">
                  <c:v>14.299999999999994</c:v>
                </c:pt>
                <c:pt idx="19">
                  <c:v>14.649999999999993</c:v>
                </c:pt>
                <c:pt idx="20">
                  <c:v>14.999999999999993</c:v>
                </c:pt>
                <c:pt idx="21">
                  <c:v>15.349999999999993</c:v>
                </c:pt>
                <c:pt idx="22">
                  <c:v>15.699999999999992</c:v>
                </c:pt>
                <c:pt idx="23">
                  <c:v>16.049999999999994</c:v>
                </c:pt>
                <c:pt idx="24">
                  <c:v>16.399999999999995</c:v>
                </c:pt>
                <c:pt idx="25">
                  <c:v>16.749999999999996</c:v>
                </c:pt>
                <c:pt idx="26">
                  <c:v>17.099999999999998</c:v>
                </c:pt>
                <c:pt idx="27">
                  <c:v>17.45</c:v>
                </c:pt>
                <c:pt idx="28">
                  <c:v>17.8</c:v>
                </c:pt>
                <c:pt idx="29">
                  <c:v>18.150000000000002</c:v>
                </c:pt>
                <c:pt idx="30">
                  <c:v>18.500000000000004</c:v>
                </c:pt>
                <c:pt idx="31">
                  <c:v>18.850000000000005</c:v>
                </c:pt>
                <c:pt idx="32">
                  <c:v>18.950000000000006</c:v>
                </c:pt>
                <c:pt idx="33">
                  <c:v>19.050000000000008</c:v>
                </c:pt>
                <c:pt idx="34">
                  <c:v>19.15000000000001</c:v>
                </c:pt>
                <c:pt idx="35">
                  <c:v>19.25000000000001</c:v>
                </c:pt>
                <c:pt idx="36">
                  <c:v>19.350000000000012</c:v>
                </c:pt>
                <c:pt idx="37">
                  <c:v>19.450000000000014</c:v>
                </c:pt>
                <c:pt idx="38">
                  <c:v>19.550000000000015</c:v>
                </c:pt>
                <c:pt idx="39">
                  <c:v>19.650000000000016</c:v>
                </c:pt>
                <c:pt idx="40">
                  <c:v>19.750000000000018</c:v>
                </c:pt>
                <c:pt idx="41">
                  <c:v>19.85000000000002</c:v>
                </c:pt>
                <c:pt idx="42">
                  <c:v>19.95000000000002</c:v>
                </c:pt>
                <c:pt idx="43">
                  <c:v>20.050000000000022</c:v>
                </c:pt>
                <c:pt idx="44">
                  <c:v>20.150000000000023</c:v>
                </c:pt>
                <c:pt idx="45">
                  <c:v>20.250000000000025</c:v>
                </c:pt>
                <c:pt idx="46">
                  <c:v>20.350000000000026</c:v>
                </c:pt>
                <c:pt idx="47">
                  <c:v>20.450000000000028</c:v>
                </c:pt>
                <c:pt idx="48">
                  <c:v>20.55000000000003</c:v>
                </c:pt>
                <c:pt idx="49">
                  <c:v>20.65000000000003</c:v>
                </c:pt>
                <c:pt idx="50">
                  <c:v>20.750000000000032</c:v>
                </c:pt>
                <c:pt idx="51">
                  <c:v>20.850000000000033</c:v>
                </c:pt>
                <c:pt idx="52">
                  <c:v>20.950000000000035</c:v>
                </c:pt>
                <c:pt idx="53">
                  <c:v>21.050000000000036</c:v>
                </c:pt>
                <c:pt idx="54">
                  <c:v>21.150000000000038</c:v>
                </c:pt>
                <c:pt idx="55">
                  <c:v>21.25000000000004</c:v>
                </c:pt>
                <c:pt idx="56">
                  <c:v>21.35000000000004</c:v>
                </c:pt>
                <c:pt idx="57">
                  <c:v>21.450000000000042</c:v>
                </c:pt>
                <c:pt idx="58">
                  <c:v>21.550000000000043</c:v>
                </c:pt>
                <c:pt idx="59">
                  <c:v>21.650000000000045</c:v>
                </c:pt>
                <c:pt idx="60">
                  <c:v>21.750000000000046</c:v>
                </c:pt>
                <c:pt idx="61">
                  <c:v>21.850000000000048</c:v>
                </c:pt>
                <c:pt idx="62">
                  <c:v>21.95000000000005</c:v>
                </c:pt>
                <c:pt idx="63">
                  <c:v>22.05000000000005</c:v>
                </c:pt>
                <c:pt idx="64">
                  <c:v>22.5</c:v>
                </c:pt>
              </c:numCache>
            </c:numRef>
          </c:yVal>
          <c:smooth val="1"/>
        </c:ser>
        <c:axId val="2394873"/>
        <c:axId val="21553858"/>
      </c:scatterChart>
      <c:valAx>
        <c:axId val="239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53858"/>
        <c:crosses val="autoZero"/>
        <c:crossBetween val="midCat"/>
        <c:dispUnits/>
      </c:valAx>
      <c:valAx>
        <c:axId val="21553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48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342900</xdr:colOff>
      <xdr:row>57</xdr:row>
      <xdr:rowOff>0</xdr:rowOff>
    </xdr:from>
    <xdr:to>
      <xdr:col>25</xdr:col>
      <xdr:colOff>76200</xdr:colOff>
      <xdr:row>68</xdr:row>
      <xdr:rowOff>57150</xdr:rowOff>
    </xdr:to>
    <xdr:graphicFrame>
      <xdr:nvGraphicFramePr>
        <xdr:cNvPr id="1" name="Chart 1"/>
        <xdr:cNvGraphicFramePr/>
      </xdr:nvGraphicFramePr>
      <xdr:xfrm>
        <a:off x="13820775" y="9696450"/>
        <a:ext cx="354330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tabSelected="1" workbookViewId="0" topLeftCell="A1">
      <selection activeCell="B4" sqref="B4"/>
    </sheetView>
  </sheetViews>
  <sheetFormatPr defaultColWidth="11.421875" defaultRowHeight="12.75"/>
  <cols>
    <col min="1" max="1" width="9.421875" style="0" customWidth="1"/>
    <col min="2" max="3" width="7.140625" style="0" customWidth="1"/>
    <col min="4" max="4" width="5.8515625" style="0" customWidth="1"/>
    <col min="5" max="5" width="8.8515625" style="0" customWidth="1"/>
    <col min="6" max="6" width="10.8515625" style="0" customWidth="1"/>
    <col min="7" max="7" width="7.57421875" style="0" customWidth="1"/>
    <col min="8" max="9" width="8.421875" style="0" customWidth="1"/>
    <col min="10" max="10" width="14.140625" style="0" customWidth="1"/>
  </cols>
  <sheetData>
    <row r="1" spans="10:11" ht="13.5" thickBot="1">
      <c r="J1" t="s">
        <v>9</v>
      </c>
      <c r="K1" s="6">
        <v>0.004</v>
      </c>
    </row>
    <row r="2" ht="13.5" thickBot="1"/>
    <row r="3" spans="1:12" ht="48" customHeight="1" thickBot="1">
      <c r="A3" s="13" t="s">
        <v>0</v>
      </c>
      <c r="B3" s="13" t="s">
        <v>11</v>
      </c>
      <c r="C3" s="13" t="s">
        <v>1</v>
      </c>
      <c r="D3" s="13" t="s">
        <v>4</v>
      </c>
      <c r="E3" s="13" t="s">
        <v>3</v>
      </c>
      <c r="F3" s="13" t="s">
        <v>2</v>
      </c>
      <c r="G3" s="13" t="s">
        <v>5</v>
      </c>
      <c r="H3" s="13" t="s">
        <v>6</v>
      </c>
      <c r="I3" s="15"/>
      <c r="J3" s="13" t="s">
        <v>10</v>
      </c>
      <c r="K3" s="13" t="s">
        <v>7</v>
      </c>
      <c r="L3" s="14" t="s">
        <v>8</v>
      </c>
    </row>
    <row r="4" spans="1:12" ht="12.75">
      <c r="A4">
        <v>64</v>
      </c>
      <c r="B4" s="16">
        <v>62</v>
      </c>
      <c r="C4" s="17">
        <f>60000000/(B4*A4)</f>
        <v>15120.967741935483</v>
      </c>
      <c r="D4" s="2"/>
      <c r="E4" s="5">
        <v>8</v>
      </c>
      <c r="F4" s="4">
        <f>1000/(C4/60)/360*E4</f>
        <v>0.08817777777777779</v>
      </c>
      <c r="G4" s="5">
        <f>F5/(A4*B4/1000/360)-E4</f>
        <v>0.306854838709679</v>
      </c>
      <c r="H4" s="1">
        <f>(G4/E4)</f>
        <v>0.038356854838709875</v>
      </c>
      <c r="I4" s="1"/>
      <c r="J4" s="16">
        <f aca="true" t="shared" si="0" ref="J4:J35">INT(F4/$K$1)</f>
        <v>22</v>
      </c>
      <c r="K4" s="4">
        <f aca="true" t="shared" si="1" ref="K4:K35">INT(F4/$K$1)*$K$1</f>
        <v>0.088</v>
      </c>
      <c r="L4" s="1">
        <f aca="true" t="shared" si="2" ref="L4:L35">(K4/F4-1)</f>
        <v>-0.0020161290322582293</v>
      </c>
    </row>
    <row r="5" spans="1:12" ht="12.75">
      <c r="A5">
        <f>A4</f>
        <v>64</v>
      </c>
      <c r="B5" s="16">
        <f>B4+1</f>
        <v>63</v>
      </c>
      <c r="C5" s="17">
        <f>60000000/(B5*A5)</f>
        <v>14880.952380952382</v>
      </c>
      <c r="D5" s="2">
        <f>C4-C5</f>
        <v>240.01536098310135</v>
      </c>
      <c r="E5" s="5">
        <f>E4+0.175</f>
        <v>8.175</v>
      </c>
      <c r="F5" s="4">
        <f>1000/(C5/60)/360*E5</f>
        <v>0.09156</v>
      </c>
      <c r="G5" s="5">
        <f>F6/(A5*B5/1000/360)-E5</f>
        <v>0.30753968253968367</v>
      </c>
      <c r="H5" s="1">
        <f>(G5/E5)</f>
        <v>0.0376195330323772</v>
      </c>
      <c r="I5" s="1"/>
      <c r="J5" s="16">
        <f t="shared" si="0"/>
        <v>22</v>
      </c>
      <c r="K5" s="4">
        <f t="shared" si="1"/>
        <v>0.088</v>
      </c>
      <c r="L5" s="1">
        <f t="shared" si="2"/>
        <v>-0.03888160768894722</v>
      </c>
    </row>
    <row r="6" spans="1:12" ht="12.75">
      <c r="A6">
        <f>A5</f>
        <v>64</v>
      </c>
      <c r="B6" s="16">
        <f>B5+1</f>
        <v>64</v>
      </c>
      <c r="C6" s="17">
        <f>60000000/(B6*A6)</f>
        <v>14648.4375</v>
      </c>
      <c r="D6" s="2">
        <f aca="true" t="shared" si="3" ref="D6:D66">C5-C6</f>
        <v>232.51488095238165</v>
      </c>
      <c r="E6" s="5">
        <f aca="true" t="shared" si="4" ref="E6:E60">E5+0.175</f>
        <v>8.350000000000001</v>
      </c>
      <c r="F6" s="4">
        <f aca="true" t="shared" si="5" ref="F6:F67">1000/(C6/60)/360*E6</f>
        <v>0.09500444444444446</v>
      </c>
      <c r="G6" s="5">
        <f>F7/(A6*B6/1000/360)-E6</f>
        <v>0.30820312500000213</v>
      </c>
      <c r="H6" s="1">
        <f>(G6/E6)</f>
        <v>0.03691055389221582</v>
      </c>
      <c r="I6" s="1"/>
      <c r="J6" s="16">
        <f t="shared" si="0"/>
        <v>23</v>
      </c>
      <c r="K6" s="4">
        <f t="shared" si="1"/>
        <v>0.092</v>
      </c>
      <c r="L6" s="1">
        <f t="shared" si="2"/>
        <v>-0.031624251497006206</v>
      </c>
    </row>
    <row r="7" spans="1:12" ht="12.75">
      <c r="A7">
        <f>A6</f>
        <v>64</v>
      </c>
      <c r="B7" s="16">
        <f>B6+1</f>
        <v>65</v>
      </c>
      <c r="C7" s="17">
        <f aca="true" t="shared" si="6" ref="C7:C66">60000000/(B7*A7)</f>
        <v>14423.076923076924</v>
      </c>
      <c r="D7" s="2">
        <f t="shared" si="3"/>
        <v>225.36057692307622</v>
      </c>
      <c r="E7" s="5">
        <f t="shared" si="4"/>
        <v>8.525000000000002</v>
      </c>
      <c r="F7" s="4">
        <f t="shared" si="5"/>
        <v>0.09851111111111115</v>
      </c>
      <c r="G7" s="5">
        <f aca="true" t="shared" si="7" ref="G7:G67">F8/(A7*B7/1000/360)-E7</f>
        <v>0.30884615384615444</v>
      </c>
      <c r="H7" s="1">
        <f aca="true" t="shared" si="8" ref="H7:H67">(G7/E7)</f>
        <v>0.03622828784119113</v>
      </c>
      <c r="I7" s="1"/>
      <c r="J7" s="16">
        <f t="shared" si="0"/>
        <v>24</v>
      </c>
      <c r="K7" s="4">
        <f t="shared" si="1"/>
        <v>0.096</v>
      </c>
      <c r="L7" s="1">
        <f t="shared" si="2"/>
        <v>-0.025490638393864562</v>
      </c>
    </row>
    <row r="8" spans="1:12" ht="12.75">
      <c r="A8">
        <f aca="true" t="shared" si="9" ref="A8:A67">A7</f>
        <v>64</v>
      </c>
      <c r="B8" s="16">
        <f>B7+1</f>
        <v>66</v>
      </c>
      <c r="C8" s="17">
        <f t="shared" si="6"/>
        <v>14204.545454545454</v>
      </c>
      <c r="D8" s="2">
        <f>C7-C8</f>
        <v>218.53146853146973</v>
      </c>
      <c r="E8" s="5">
        <f t="shared" si="4"/>
        <v>8.700000000000003</v>
      </c>
      <c r="F8" s="4">
        <f t="shared" si="5"/>
        <v>0.10208000000000003</v>
      </c>
      <c r="G8" s="5">
        <f t="shared" si="7"/>
        <v>0.3094696969696962</v>
      </c>
      <c r="H8" s="1">
        <f t="shared" si="8"/>
        <v>0.03557122953674668</v>
      </c>
      <c r="I8" s="1"/>
      <c r="J8" s="16">
        <f t="shared" si="0"/>
        <v>25</v>
      </c>
      <c r="K8" s="4">
        <f t="shared" si="1"/>
        <v>0.1</v>
      </c>
      <c r="L8" s="1">
        <f t="shared" si="2"/>
        <v>-0.020376175548589615</v>
      </c>
    </row>
    <row r="9" spans="1:12" ht="12.75">
      <c r="A9">
        <f t="shared" si="9"/>
        <v>64</v>
      </c>
      <c r="B9" s="16">
        <f aca="true" t="shared" si="10" ref="B9:B67">B8+1</f>
        <v>67</v>
      </c>
      <c r="C9" s="17">
        <f t="shared" si="6"/>
        <v>13992.537313432837</v>
      </c>
      <c r="D9" s="2">
        <f t="shared" si="3"/>
        <v>212.00814111261752</v>
      </c>
      <c r="E9" s="5">
        <f t="shared" si="4"/>
        <v>8.875000000000004</v>
      </c>
      <c r="F9" s="4">
        <f t="shared" si="5"/>
        <v>0.10571111111111114</v>
      </c>
      <c r="G9" s="5">
        <f t="shared" si="7"/>
        <v>0.31007462686567244</v>
      </c>
      <c r="H9" s="1">
        <f t="shared" si="8"/>
        <v>0.03493798612570956</v>
      </c>
      <c r="I9" s="1"/>
      <c r="J9" s="16">
        <f t="shared" si="0"/>
        <v>26</v>
      </c>
      <c r="K9" s="4">
        <f t="shared" si="1"/>
        <v>0.10400000000000001</v>
      </c>
      <c r="L9" s="1">
        <f t="shared" si="2"/>
        <v>-0.01618667227244086</v>
      </c>
    </row>
    <row r="10" spans="1:12" ht="12.75">
      <c r="A10">
        <f t="shared" si="9"/>
        <v>64</v>
      </c>
      <c r="B10" s="16">
        <f t="shared" si="10"/>
        <v>68</v>
      </c>
      <c r="C10" s="17">
        <f t="shared" si="6"/>
        <v>13786.764705882353</v>
      </c>
      <c r="D10" s="2">
        <f t="shared" si="3"/>
        <v>205.77260755048337</v>
      </c>
      <c r="E10" s="5">
        <f t="shared" si="4"/>
        <v>9.050000000000004</v>
      </c>
      <c r="F10" s="4">
        <f t="shared" si="5"/>
        <v>0.10940444444444451</v>
      </c>
      <c r="G10" s="5">
        <f t="shared" si="7"/>
        <v>0.31066176470588225</v>
      </c>
      <c r="H10" s="1">
        <f t="shared" si="8"/>
        <v>0.03432726681832952</v>
      </c>
      <c r="I10" s="1"/>
      <c r="J10" s="16">
        <f t="shared" si="0"/>
        <v>27</v>
      </c>
      <c r="K10" s="4">
        <f t="shared" si="1"/>
        <v>0.108</v>
      </c>
      <c r="L10" s="1">
        <f t="shared" si="2"/>
        <v>-0.012837179070523841</v>
      </c>
    </row>
    <row r="11" spans="1:12" ht="12.75">
      <c r="A11">
        <f t="shared" si="9"/>
        <v>64</v>
      </c>
      <c r="B11" s="16">
        <f t="shared" si="10"/>
        <v>69</v>
      </c>
      <c r="C11" s="17">
        <f t="shared" si="6"/>
        <v>13586.95652173913</v>
      </c>
      <c r="D11" s="2">
        <f t="shared" si="3"/>
        <v>199.80818414322312</v>
      </c>
      <c r="E11" s="5">
        <f t="shared" si="4"/>
        <v>9.225000000000005</v>
      </c>
      <c r="F11" s="4">
        <f t="shared" si="5"/>
        <v>0.11316000000000007</v>
      </c>
      <c r="G11" s="5">
        <f t="shared" si="7"/>
        <v>0.3112318840579711</v>
      </c>
      <c r="H11" s="1">
        <f t="shared" si="8"/>
        <v>0.03373787361062015</v>
      </c>
      <c r="I11" s="1"/>
      <c r="J11" s="16">
        <f t="shared" si="0"/>
        <v>28</v>
      </c>
      <c r="K11" s="4">
        <f t="shared" si="1"/>
        <v>0.112</v>
      </c>
      <c r="L11" s="1">
        <f t="shared" si="2"/>
        <v>-0.010250972074938747</v>
      </c>
    </row>
    <row r="12" spans="1:12" ht="12.75">
      <c r="A12">
        <f t="shared" si="9"/>
        <v>64</v>
      </c>
      <c r="B12" s="16">
        <f t="shared" si="10"/>
        <v>70</v>
      </c>
      <c r="C12" s="17">
        <f t="shared" si="6"/>
        <v>13392.857142857143</v>
      </c>
      <c r="D12" s="2">
        <f t="shared" si="3"/>
        <v>194.09937888198692</v>
      </c>
      <c r="E12" s="5">
        <f t="shared" si="4"/>
        <v>9.400000000000006</v>
      </c>
      <c r="F12" s="4">
        <f t="shared" si="5"/>
        <v>0.11697777777777785</v>
      </c>
      <c r="G12" s="5">
        <f t="shared" si="7"/>
        <v>0.31178571428571367</v>
      </c>
      <c r="H12" s="1">
        <f t="shared" si="8"/>
        <v>0.033168693009118455</v>
      </c>
      <c r="I12" s="1"/>
      <c r="J12" s="16">
        <f t="shared" si="0"/>
        <v>29</v>
      </c>
      <c r="K12" s="4">
        <f t="shared" si="1"/>
        <v>0.116</v>
      </c>
      <c r="L12" s="1">
        <f t="shared" si="2"/>
        <v>-0.008358662613982326</v>
      </c>
    </row>
    <row r="13" spans="1:12" ht="12.75">
      <c r="A13">
        <f t="shared" si="9"/>
        <v>64</v>
      </c>
      <c r="B13" s="16">
        <f t="shared" si="10"/>
        <v>71</v>
      </c>
      <c r="C13" s="17">
        <f t="shared" si="6"/>
        <v>13204.225352112677</v>
      </c>
      <c r="D13" s="2">
        <f t="shared" si="3"/>
        <v>188.63179074446634</v>
      </c>
      <c r="E13" s="5">
        <f t="shared" si="4"/>
        <v>9.575000000000006</v>
      </c>
      <c r="F13" s="4">
        <f t="shared" si="5"/>
        <v>0.12085777777777784</v>
      </c>
      <c r="G13" s="5">
        <f t="shared" si="7"/>
        <v>0.3123239436619727</v>
      </c>
      <c r="H13" s="1">
        <f t="shared" si="8"/>
        <v>0.03261868863310417</v>
      </c>
      <c r="I13" s="1"/>
      <c r="J13" s="16">
        <f t="shared" si="0"/>
        <v>30</v>
      </c>
      <c r="K13" s="4">
        <f t="shared" si="1"/>
        <v>0.12</v>
      </c>
      <c r="L13" s="1">
        <f t="shared" si="2"/>
        <v>-0.00709741477586201</v>
      </c>
    </row>
    <row r="14" spans="1:12" ht="12.75">
      <c r="A14">
        <f>A13</f>
        <v>64</v>
      </c>
      <c r="B14" s="16">
        <f>B13+1</f>
        <v>72</v>
      </c>
      <c r="C14" s="17">
        <f>60000000/(B14*A14)</f>
        <v>13020.833333333334</v>
      </c>
      <c r="D14" s="2">
        <f>C13-C14</f>
        <v>183.39201877934283</v>
      </c>
      <c r="E14" s="5">
        <f t="shared" si="4"/>
        <v>9.750000000000007</v>
      </c>
      <c r="F14" s="4">
        <f t="shared" si="5"/>
        <v>0.12480000000000008</v>
      </c>
      <c r="G14" s="5">
        <f t="shared" si="7"/>
        <v>0.3128472222222243</v>
      </c>
      <c r="H14" s="1">
        <f t="shared" si="8"/>
        <v>0.032086894586894774</v>
      </c>
      <c r="I14" s="1"/>
      <c r="J14" s="16">
        <f t="shared" si="0"/>
        <v>31</v>
      </c>
      <c r="K14" s="4">
        <f t="shared" si="1"/>
        <v>0.124</v>
      </c>
      <c r="L14" s="1">
        <f t="shared" si="2"/>
        <v>-0.006410256410257054</v>
      </c>
    </row>
    <row r="15" spans="1:12" ht="12.75">
      <c r="A15">
        <f t="shared" si="9"/>
        <v>64</v>
      </c>
      <c r="B15" s="16">
        <f t="shared" si="10"/>
        <v>73</v>
      </c>
      <c r="C15" s="17">
        <f t="shared" si="6"/>
        <v>12842.465753424658</v>
      </c>
      <c r="D15" s="2">
        <f t="shared" si="3"/>
        <v>178.3675799086759</v>
      </c>
      <c r="E15" s="5">
        <f t="shared" si="4"/>
        <v>9.925000000000008</v>
      </c>
      <c r="F15" s="4">
        <f t="shared" si="5"/>
        <v>0.12880444444444455</v>
      </c>
      <c r="G15" s="5">
        <f t="shared" si="7"/>
        <v>0.3133561643835616</v>
      </c>
      <c r="H15" s="1">
        <f t="shared" si="8"/>
        <v>0.031572409509678726</v>
      </c>
      <c r="I15" s="1"/>
      <c r="J15" s="16">
        <f t="shared" si="0"/>
        <v>32</v>
      </c>
      <c r="K15" s="4">
        <f t="shared" si="1"/>
        <v>0.128</v>
      </c>
      <c r="L15" s="1">
        <f t="shared" si="2"/>
        <v>-0.006245471170767902</v>
      </c>
    </row>
    <row r="16" spans="1:12" ht="12.75">
      <c r="A16">
        <f t="shared" si="9"/>
        <v>64</v>
      </c>
      <c r="B16" s="16">
        <f t="shared" si="10"/>
        <v>74</v>
      </c>
      <c r="C16" s="17">
        <f t="shared" si="6"/>
        <v>12668.918918918918</v>
      </c>
      <c r="D16" s="2">
        <f t="shared" si="3"/>
        <v>173.54683450573975</v>
      </c>
      <c r="E16" s="5">
        <f t="shared" si="4"/>
        <v>10.100000000000009</v>
      </c>
      <c r="F16" s="4">
        <f t="shared" si="5"/>
        <v>0.13287111111111122</v>
      </c>
      <c r="G16" s="5">
        <f t="shared" si="7"/>
        <v>0.3138513513513512</v>
      </c>
      <c r="H16" s="1">
        <f t="shared" si="8"/>
        <v>0.031074391222906037</v>
      </c>
      <c r="I16" s="1"/>
      <c r="J16" s="16">
        <f t="shared" si="0"/>
        <v>33</v>
      </c>
      <c r="K16" s="4">
        <f t="shared" si="1"/>
        <v>0.132</v>
      </c>
      <c r="L16" s="1">
        <f t="shared" si="2"/>
        <v>-0.006556061011507297</v>
      </c>
    </row>
    <row r="17" spans="1:12" ht="12.75">
      <c r="A17">
        <f t="shared" si="9"/>
        <v>64</v>
      </c>
      <c r="B17" s="16">
        <f t="shared" si="10"/>
        <v>75</v>
      </c>
      <c r="C17" s="17">
        <f t="shared" si="6"/>
        <v>12500</v>
      </c>
      <c r="D17" s="2">
        <f t="shared" si="3"/>
        <v>168.91891891891828</v>
      </c>
      <c r="E17" s="5">
        <f t="shared" si="4"/>
        <v>10.27500000000001</v>
      </c>
      <c r="F17" s="4">
        <f t="shared" si="5"/>
        <v>0.13700000000000012</v>
      </c>
      <c r="G17" s="5">
        <f t="shared" si="7"/>
        <v>0.3143333333333338</v>
      </c>
      <c r="H17" s="1">
        <f t="shared" si="8"/>
        <v>0.030592051905920535</v>
      </c>
      <c r="I17" s="1"/>
      <c r="J17" s="16">
        <f t="shared" si="0"/>
        <v>34</v>
      </c>
      <c r="K17" s="4">
        <f t="shared" si="1"/>
        <v>0.136</v>
      </c>
      <c r="L17" s="1">
        <f t="shared" si="2"/>
        <v>-0.007299270072993469</v>
      </c>
    </row>
    <row r="18" spans="1:12" ht="12.75">
      <c r="A18">
        <f t="shared" si="9"/>
        <v>64</v>
      </c>
      <c r="B18" s="16">
        <f t="shared" si="10"/>
        <v>76</v>
      </c>
      <c r="C18" s="17">
        <f t="shared" si="6"/>
        <v>12335.526315789473</v>
      </c>
      <c r="D18" s="2">
        <f t="shared" si="3"/>
        <v>164.4736842105267</v>
      </c>
      <c r="E18" s="5">
        <f t="shared" si="4"/>
        <v>10.45000000000001</v>
      </c>
      <c r="F18" s="4">
        <f t="shared" si="5"/>
        <v>0.14119111111111124</v>
      </c>
      <c r="G18" s="5">
        <f t="shared" si="7"/>
        <v>0.31480263157895116</v>
      </c>
      <c r="H18" s="1">
        <f t="shared" si="8"/>
        <v>0.030124653739612522</v>
      </c>
      <c r="I18" s="1"/>
      <c r="J18" s="16">
        <f t="shared" si="0"/>
        <v>35</v>
      </c>
      <c r="K18" s="4">
        <f t="shared" si="1"/>
        <v>0.14</v>
      </c>
      <c r="L18" s="1">
        <f t="shared" si="2"/>
        <v>-0.008436162175775141</v>
      </c>
    </row>
    <row r="19" spans="1:12" ht="12.75">
      <c r="A19">
        <f t="shared" si="9"/>
        <v>64</v>
      </c>
      <c r="B19" s="16">
        <f t="shared" si="10"/>
        <v>77</v>
      </c>
      <c r="C19" s="17">
        <f t="shared" si="6"/>
        <v>12175.324675324675</v>
      </c>
      <c r="D19" s="2">
        <f t="shared" si="3"/>
        <v>160.2016404647984</v>
      </c>
      <c r="E19" s="5">
        <f t="shared" si="4"/>
        <v>10.62500000000001</v>
      </c>
      <c r="F19" s="4">
        <f t="shared" si="5"/>
        <v>0.14544444444444463</v>
      </c>
      <c r="G19" s="5">
        <f t="shared" si="7"/>
        <v>0.315259740259739</v>
      </c>
      <c r="H19" s="1">
        <f t="shared" si="8"/>
        <v>0.029671504965622465</v>
      </c>
      <c r="I19" s="1"/>
      <c r="J19" s="16">
        <f t="shared" si="0"/>
        <v>36</v>
      </c>
      <c r="K19" s="4">
        <f t="shared" si="1"/>
        <v>0.14400000000000002</v>
      </c>
      <c r="L19" s="1">
        <f t="shared" si="2"/>
        <v>-0.009931245225364038</v>
      </c>
    </row>
    <row r="20" spans="1:12" ht="12.75">
      <c r="A20">
        <f t="shared" si="9"/>
        <v>64</v>
      </c>
      <c r="B20" s="16">
        <f t="shared" si="10"/>
        <v>78</v>
      </c>
      <c r="C20" s="17">
        <f t="shared" si="6"/>
        <v>12019.23076923077</v>
      </c>
      <c r="D20" s="2">
        <f t="shared" si="3"/>
        <v>156.0939060939054</v>
      </c>
      <c r="E20" s="5">
        <f t="shared" si="4"/>
        <v>10.800000000000011</v>
      </c>
      <c r="F20" s="4">
        <f t="shared" si="5"/>
        <v>0.14976000000000014</v>
      </c>
      <c r="G20" s="5">
        <f t="shared" si="7"/>
        <v>0.3157051282051295</v>
      </c>
      <c r="H20" s="1">
        <f t="shared" si="8"/>
        <v>0.02923195631528974</v>
      </c>
      <c r="I20" s="1"/>
      <c r="J20" s="16">
        <f t="shared" si="0"/>
        <v>37</v>
      </c>
      <c r="K20" s="4">
        <f t="shared" si="1"/>
        <v>0.148</v>
      </c>
      <c r="L20" s="1">
        <f t="shared" si="2"/>
        <v>-0.01175213675213771</v>
      </c>
    </row>
    <row r="21" spans="1:12" ht="12.75">
      <c r="A21">
        <f t="shared" si="9"/>
        <v>64</v>
      </c>
      <c r="B21" s="16">
        <f t="shared" si="10"/>
        <v>79</v>
      </c>
      <c r="C21" s="17">
        <f t="shared" si="6"/>
        <v>11867.088607594937</v>
      </c>
      <c r="D21" s="2">
        <f t="shared" si="3"/>
        <v>152.14216163583296</v>
      </c>
      <c r="E21" s="5">
        <f t="shared" si="4"/>
        <v>10.975000000000012</v>
      </c>
      <c r="F21" s="4">
        <f t="shared" si="5"/>
        <v>0.15413777777777796</v>
      </c>
      <c r="G21" s="5">
        <f t="shared" si="7"/>
        <v>0.31613924050632924</v>
      </c>
      <c r="H21" s="1">
        <f t="shared" si="8"/>
        <v>0.028805397768230424</v>
      </c>
      <c r="I21" s="1"/>
      <c r="J21" s="16">
        <f t="shared" si="0"/>
        <v>38</v>
      </c>
      <c r="K21" s="4">
        <f t="shared" si="1"/>
        <v>0.152</v>
      </c>
      <c r="L21" s="1">
        <f t="shared" si="2"/>
        <v>-0.013869265592112101</v>
      </c>
    </row>
    <row r="22" spans="1:12" ht="12.75">
      <c r="A22">
        <f t="shared" si="9"/>
        <v>64</v>
      </c>
      <c r="B22" s="16">
        <f t="shared" si="10"/>
        <v>80</v>
      </c>
      <c r="C22" s="17">
        <f t="shared" si="6"/>
        <v>11718.75</v>
      </c>
      <c r="D22" s="2">
        <f t="shared" si="3"/>
        <v>148.33860759493655</v>
      </c>
      <c r="E22" s="5">
        <f t="shared" si="4"/>
        <v>11.150000000000013</v>
      </c>
      <c r="F22" s="4">
        <f t="shared" si="5"/>
        <v>0.15857777777777796</v>
      </c>
      <c r="G22" s="5">
        <f t="shared" si="7"/>
        <v>0.31656249999999986</v>
      </c>
      <c r="H22" s="1">
        <f t="shared" si="8"/>
        <v>0.02839125560538112</v>
      </c>
      <c r="I22" s="1"/>
      <c r="J22" s="16">
        <f t="shared" si="0"/>
        <v>39</v>
      </c>
      <c r="K22" s="4">
        <f t="shared" si="1"/>
        <v>0.156</v>
      </c>
      <c r="L22" s="1">
        <f t="shared" si="2"/>
        <v>-0.016255605381166993</v>
      </c>
    </row>
    <row r="23" spans="1:12" ht="12.75">
      <c r="A23">
        <f t="shared" si="9"/>
        <v>64</v>
      </c>
      <c r="B23" s="16">
        <f t="shared" si="10"/>
        <v>81</v>
      </c>
      <c r="C23" s="17">
        <f t="shared" si="6"/>
        <v>11574.074074074075</v>
      </c>
      <c r="D23" s="2">
        <f t="shared" si="3"/>
        <v>144.67592592592518</v>
      </c>
      <c r="E23" s="5">
        <f t="shared" si="4"/>
        <v>11.325000000000014</v>
      </c>
      <c r="F23" s="4">
        <f t="shared" si="5"/>
        <v>0.1630800000000002</v>
      </c>
      <c r="G23" s="5">
        <f t="shared" si="7"/>
        <v>0.3169753086419771</v>
      </c>
      <c r="H23" s="1">
        <f t="shared" si="8"/>
        <v>0.027988989725560857</v>
      </c>
      <c r="I23" s="1"/>
      <c r="J23" s="16">
        <f t="shared" si="0"/>
        <v>40</v>
      </c>
      <c r="K23" s="4">
        <f t="shared" si="1"/>
        <v>0.16</v>
      </c>
      <c r="L23" s="1">
        <f t="shared" si="2"/>
        <v>-0.01888643610498031</v>
      </c>
    </row>
    <row r="24" spans="1:12" ht="12.75">
      <c r="A24">
        <f t="shared" si="9"/>
        <v>64</v>
      </c>
      <c r="B24" s="16">
        <f t="shared" si="10"/>
        <v>82</v>
      </c>
      <c r="C24" s="17">
        <f t="shared" si="6"/>
        <v>11432.926829268292</v>
      </c>
      <c r="D24" s="2">
        <f t="shared" si="3"/>
        <v>141.14724480578298</v>
      </c>
      <c r="E24" s="5">
        <f t="shared" si="4"/>
        <v>11.500000000000014</v>
      </c>
      <c r="F24" s="4">
        <f t="shared" si="5"/>
        <v>0.16764444444444465</v>
      </c>
      <c r="G24" s="5">
        <f t="shared" si="7"/>
        <v>0.3173780487804887</v>
      </c>
      <c r="H24" s="1">
        <f t="shared" si="8"/>
        <v>0.02759809119830333</v>
      </c>
      <c r="I24" s="1"/>
      <c r="J24" s="16">
        <f t="shared" si="0"/>
        <v>41</v>
      </c>
      <c r="K24" s="4">
        <f t="shared" si="1"/>
        <v>0.164</v>
      </c>
      <c r="L24" s="1">
        <f t="shared" si="2"/>
        <v>-0.021739130434783815</v>
      </c>
    </row>
    <row r="25" spans="1:12" ht="12.75">
      <c r="A25">
        <f>A24</f>
        <v>64</v>
      </c>
      <c r="B25" s="16">
        <f>B24+1</f>
        <v>83</v>
      </c>
      <c r="C25" s="17">
        <f>60000000/(B25*A25)</f>
        <v>11295.180722891566</v>
      </c>
      <c r="D25" s="2">
        <f>C24-C25</f>
        <v>137.74610637672595</v>
      </c>
      <c r="E25" s="5">
        <f t="shared" si="4"/>
        <v>11.675000000000015</v>
      </c>
      <c r="F25" s="4">
        <f t="shared" si="5"/>
        <v>0.17227111111111135</v>
      </c>
      <c r="G25" s="5">
        <f t="shared" si="7"/>
        <v>0.3177710843373518</v>
      </c>
      <c r="H25" s="1">
        <f t="shared" si="8"/>
        <v>0.027218080028895194</v>
      </c>
      <c r="I25" s="1"/>
      <c r="J25" s="16">
        <f t="shared" si="0"/>
        <v>43</v>
      </c>
      <c r="K25" s="4">
        <f t="shared" si="1"/>
        <v>0.17200000000000001</v>
      </c>
      <c r="L25" s="1">
        <f t="shared" si="2"/>
        <v>-0.001573746807359222</v>
      </c>
    </row>
    <row r="26" spans="1:12" ht="12.75">
      <c r="A26">
        <f t="shared" si="9"/>
        <v>64</v>
      </c>
      <c r="B26" s="16">
        <f t="shared" si="10"/>
        <v>84</v>
      </c>
      <c r="C26" s="17">
        <f t="shared" si="6"/>
        <v>11160.714285714286</v>
      </c>
      <c r="D26" s="2">
        <f t="shared" si="3"/>
        <v>134.46643717727966</v>
      </c>
      <c r="E26" s="5">
        <f t="shared" si="4"/>
        <v>11.850000000000016</v>
      </c>
      <c r="F26" s="4">
        <f t="shared" si="5"/>
        <v>0.17696000000000026</v>
      </c>
      <c r="G26" s="5">
        <f t="shared" si="7"/>
        <v>0.31815476190476133</v>
      </c>
      <c r="H26" s="1">
        <f t="shared" si="8"/>
        <v>0.026848503114325815</v>
      </c>
      <c r="I26" s="1"/>
      <c r="J26" s="16">
        <f t="shared" si="0"/>
        <v>44</v>
      </c>
      <c r="K26" s="4">
        <f t="shared" si="1"/>
        <v>0.176</v>
      </c>
      <c r="L26" s="1">
        <f t="shared" si="2"/>
        <v>-0.005424954792044856</v>
      </c>
    </row>
    <row r="27" spans="1:12" ht="12.75">
      <c r="A27">
        <f t="shared" si="9"/>
        <v>64</v>
      </c>
      <c r="B27" s="16">
        <f t="shared" si="10"/>
        <v>85</v>
      </c>
      <c r="C27" s="17">
        <f t="shared" si="6"/>
        <v>11029.411764705883</v>
      </c>
      <c r="D27" s="2">
        <f t="shared" si="3"/>
        <v>131.30252100840335</v>
      </c>
      <c r="E27" s="5">
        <f t="shared" si="4"/>
        <v>12.025000000000016</v>
      </c>
      <c r="F27" s="4">
        <f t="shared" si="5"/>
        <v>0.18171111111111135</v>
      </c>
      <c r="G27" s="5">
        <f t="shared" si="7"/>
        <v>0.3185294117647075</v>
      </c>
      <c r="H27" s="1">
        <f t="shared" si="8"/>
        <v>0.026488932371285412</v>
      </c>
      <c r="I27" s="1"/>
      <c r="J27" s="16">
        <f t="shared" si="0"/>
        <v>45</v>
      </c>
      <c r="K27" s="4">
        <f t="shared" si="1"/>
        <v>0.18</v>
      </c>
      <c r="L27" s="1">
        <f t="shared" si="2"/>
        <v>-0.0094166564754814</v>
      </c>
    </row>
    <row r="28" spans="1:12" ht="12.75">
      <c r="A28">
        <f t="shared" si="9"/>
        <v>64</v>
      </c>
      <c r="B28" s="16">
        <f t="shared" si="10"/>
        <v>86</v>
      </c>
      <c r="C28" s="17">
        <f t="shared" si="6"/>
        <v>10901.162790697674</v>
      </c>
      <c r="D28" s="2">
        <f t="shared" si="3"/>
        <v>128.2489740082092</v>
      </c>
      <c r="E28" s="5">
        <f t="shared" si="4"/>
        <v>12.200000000000017</v>
      </c>
      <c r="F28" s="4">
        <f t="shared" si="5"/>
        <v>0.18652444444444471</v>
      </c>
      <c r="G28" s="5">
        <f t="shared" si="7"/>
        <v>0.31889534883720927</v>
      </c>
      <c r="H28" s="1">
        <f t="shared" si="8"/>
        <v>0.026138963019443347</v>
      </c>
      <c r="I28" s="1"/>
      <c r="J28" s="16">
        <f t="shared" si="0"/>
        <v>46</v>
      </c>
      <c r="K28" s="4">
        <f t="shared" si="1"/>
        <v>0.184</v>
      </c>
      <c r="L28" s="1">
        <f t="shared" si="2"/>
        <v>-0.013534121235228236</v>
      </c>
    </row>
    <row r="29" spans="1:12" ht="12.75">
      <c r="A29">
        <f t="shared" si="9"/>
        <v>64</v>
      </c>
      <c r="B29" s="16">
        <f t="shared" si="10"/>
        <v>87</v>
      </c>
      <c r="C29" s="17">
        <f t="shared" si="6"/>
        <v>10775.862068965518</v>
      </c>
      <c r="D29" s="2">
        <f t="shared" si="3"/>
        <v>125.30072173215558</v>
      </c>
      <c r="E29" s="5">
        <f t="shared" si="4"/>
        <v>12.375000000000018</v>
      </c>
      <c r="F29" s="4">
        <f t="shared" si="5"/>
        <v>0.19140000000000026</v>
      </c>
      <c r="G29" s="5">
        <f t="shared" si="7"/>
        <v>0.31925287356322407</v>
      </c>
      <c r="H29" s="1">
        <f t="shared" si="8"/>
        <v>0.02579821200510898</v>
      </c>
      <c r="I29" s="1"/>
      <c r="J29" s="16">
        <f t="shared" si="0"/>
        <v>47</v>
      </c>
      <c r="K29" s="4">
        <f t="shared" si="1"/>
        <v>0.188</v>
      </c>
      <c r="L29" s="1">
        <f t="shared" si="2"/>
        <v>-0.017763845350053598</v>
      </c>
    </row>
    <row r="30" spans="1:12" ht="12.75">
      <c r="A30">
        <f t="shared" si="9"/>
        <v>64</v>
      </c>
      <c r="B30" s="16">
        <f t="shared" si="10"/>
        <v>88</v>
      </c>
      <c r="C30" s="17">
        <f t="shared" si="6"/>
        <v>10653.40909090909</v>
      </c>
      <c r="D30" s="2">
        <f t="shared" si="3"/>
        <v>122.45297805642804</v>
      </c>
      <c r="E30" s="5">
        <f t="shared" si="4"/>
        <v>12.550000000000018</v>
      </c>
      <c r="F30" s="4">
        <f t="shared" si="5"/>
        <v>0.1963377777777781</v>
      </c>
      <c r="G30" s="5">
        <f t="shared" si="7"/>
        <v>0.3196022727272734</v>
      </c>
      <c r="H30" s="1">
        <f t="shared" si="8"/>
        <v>0.025466316551973938</v>
      </c>
      <c r="I30" s="1"/>
      <c r="J30" s="16">
        <f t="shared" si="0"/>
        <v>49</v>
      </c>
      <c r="K30" s="4">
        <f t="shared" si="1"/>
        <v>0.196</v>
      </c>
      <c r="L30" s="1">
        <f t="shared" si="2"/>
        <v>-0.0017203911626239021</v>
      </c>
    </row>
    <row r="31" spans="1:12" ht="12.75">
      <c r="A31">
        <f t="shared" si="9"/>
        <v>64</v>
      </c>
      <c r="B31" s="16">
        <f t="shared" si="10"/>
        <v>89</v>
      </c>
      <c r="C31" s="17">
        <f t="shared" si="6"/>
        <v>10533.707865168539</v>
      </c>
      <c r="D31" s="2">
        <f t="shared" si="3"/>
        <v>119.70122574055131</v>
      </c>
      <c r="E31" s="5">
        <f t="shared" si="4"/>
        <v>12.72500000000002</v>
      </c>
      <c r="F31" s="4">
        <f t="shared" si="5"/>
        <v>0.20133777777777806</v>
      </c>
      <c r="G31" s="5">
        <f t="shared" si="7"/>
        <v>0.31994382022472223</v>
      </c>
      <c r="H31" s="1">
        <f t="shared" si="8"/>
        <v>0.02514293282709012</v>
      </c>
      <c r="I31" s="1"/>
      <c r="J31" s="16">
        <f t="shared" si="0"/>
        <v>50</v>
      </c>
      <c r="K31" s="4">
        <f t="shared" si="1"/>
        <v>0.2</v>
      </c>
      <c r="L31" s="1">
        <f t="shared" si="2"/>
        <v>-0.006644444934991722</v>
      </c>
    </row>
    <row r="32" spans="1:12" ht="12.75">
      <c r="A32">
        <f t="shared" si="9"/>
        <v>64</v>
      </c>
      <c r="B32" s="16">
        <f t="shared" si="10"/>
        <v>90</v>
      </c>
      <c r="C32" s="17">
        <f t="shared" si="6"/>
        <v>10416.666666666666</v>
      </c>
      <c r="D32" s="2">
        <f t="shared" si="3"/>
        <v>117.04119850187271</v>
      </c>
      <c r="E32" s="5">
        <f t="shared" si="4"/>
        <v>12.90000000000002</v>
      </c>
      <c r="F32" s="4">
        <f t="shared" si="5"/>
        <v>0.20640000000000033</v>
      </c>
      <c r="G32" s="5">
        <f t="shared" si="7"/>
        <v>0.32027777777777366</v>
      </c>
      <c r="H32" s="1">
        <f t="shared" si="8"/>
        <v>0.024827734711455284</v>
      </c>
      <c r="I32" s="1"/>
      <c r="J32" s="16">
        <f t="shared" si="0"/>
        <v>51</v>
      </c>
      <c r="K32" s="4">
        <f t="shared" si="1"/>
        <v>0.20400000000000001</v>
      </c>
      <c r="L32" s="1">
        <f t="shared" si="2"/>
        <v>-0.011627906976745761</v>
      </c>
    </row>
    <row r="33" spans="1:12" ht="12.75">
      <c r="A33">
        <f t="shared" si="9"/>
        <v>64</v>
      </c>
      <c r="B33" s="16">
        <f t="shared" si="10"/>
        <v>91</v>
      </c>
      <c r="C33" s="17">
        <f t="shared" si="6"/>
        <v>10302.197802197803</v>
      </c>
      <c r="D33" s="2">
        <f t="shared" si="3"/>
        <v>114.4688644688631</v>
      </c>
      <c r="E33" s="5">
        <f t="shared" si="4"/>
        <v>13.07500000000002</v>
      </c>
      <c r="F33" s="4">
        <f t="shared" si="5"/>
        <v>0.2115244444444447</v>
      </c>
      <c r="G33" s="5">
        <f t="shared" si="7"/>
        <v>0.3206043956043949</v>
      </c>
      <c r="H33" s="1">
        <f t="shared" si="8"/>
        <v>0.02452041266572806</v>
      </c>
      <c r="I33" s="1"/>
      <c r="J33" s="16">
        <f t="shared" si="0"/>
        <v>52</v>
      </c>
      <c r="K33" s="4">
        <f t="shared" si="1"/>
        <v>0.20800000000000002</v>
      </c>
      <c r="L33" s="1">
        <f t="shared" si="2"/>
        <v>-0.01666211417645569</v>
      </c>
    </row>
    <row r="34" spans="1:12" ht="12.75">
      <c r="A34">
        <f t="shared" si="9"/>
        <v>64</v>
      </c>
      <c r="B34" s="16">
        <f t="shared" si="10"/>
        <v>92</v>
      </c>
      <c r="C34" s="17">
        <f t="shared" si="6"/>
        <v>10190.217391304348</v>
      </c>
      <c r="D34" s="2">
        <f t="shared" si="3"/>
        <v>111.98041089345497</v>
      </c>
      <c r="E34" s="5">
        <f t="shared" si="4"/>
        <v>13.250000000000021</v>
      </c>
      <c r="F34" s="4">
        <f t="shared" si="5"/>
        <v>0.21671111111111144</v>
      </c>
      <c r="G34" s="5">
        <f t="shared" si="7"/>
        <v>0.32092391304348133</v>
      </c>
      <c r="H34" s="1">
        <f t="shared" si="8"/>
        <v>0.024220672682526853</v>
      </c>
      <c r="I34" s="1"/>
      <c r="J34" s="16">
        <f t="shared" si="0"/>
        <v>54</v>
      </c>
      <c r="K34" s="4">
        <f t="shared" si="1"/>
        <v>0.216</v>
      </c>
      <c r="L34" s="1">
        <f t="shared" si="2"/>
        <v>-0.003281378178836669</v>
      </c>
    </row>
    <row r="35" spans="1:12" ht="12.75">
      <c r="A35">
        <f t="shared" si="9"/>
        <v>64</v>
      </c>
      <c r="B35" s="16">
        <f t="shared" si="10"/>
        <v>93</v>
      </c>
      <c r="C35" s="17">
        <f t="shared" si="6"/>
        <v>10080.645161290322</v>
      </c>
      <c r="D35" s="2">
        <f t="shared" si="3"/>
        <v>109.57223001402599</v>
      </c>
      <c r="E35" s="5">
        <f t="shared" si="4"/>
        <v>13.425000000000022</v>
      </c>
      <c r="F35" s="4">
        <f t="shared" si="5"/>
        <v>0.22196000000000038</v>
      </c>
      <c r="G35" s="5">
        <f t="shared" si="7"/>
        <v>0.3212365591397841</v>
      </c>
      <c r="H35" s="1">
        <f t="shared" si="8"/>
        <v>0.023928235317674754</v>
      </c>
      <c r="I35" s="1"/>
      <c r="J35" s="16">
        <f t="shared" si="0"/>
        <v>55</v>
      </c>
      <c r="K35" s="4">
        <f t="shared" si="1"/>
        <v>0.22</v>
      </c>
      <c r="L35" s="1">
        <f t="shared" si="2"/>
        <v>-0.008830419895478392</v>
      </c>
    </row>
    <row r="36" spans="1:12" ht="12.75">
      <c r="A36">
        <f t="shared" si="9"/>
        <v>64</v>
      </c>
      <c r="B36" s="16">
        <f t="shared" si="10"/>
        <v>94</v>
      </c>
      <c r="C36" s="18">
        <f t="shared" si="6"/>
        <v>9973.404255319148</v>
      </c>
      <c r="D36" s="3">
        <f t="shared" si="3"/>
        <v>107.24090597117356</v>
      </c>
      <c r="E36" s="5">
        <f t="shared" si="4"/>
        <v>13.600000000000023</v>
      </c>
      <c r="F36" s="4">
        <f t="shared" si="5"/>
        <v>0.22727111111111148</v>
      </c>
      <c r="G36" s="5">
        <f t="shared" si="7"/>
        <v>0.3215425531914935</v>
      </c>
      <c r="H36" s="1">
        <f t="shared" si="8"/>
        <v>0.023642834793492128</v>
      </c>
      <c r="I36" s="1"/>
      <c r="J36" s="16">
        <f aca="true" t="shared" si="11" ref="J36:J67">INT(F36/$K$1)</f>
        <v>56</v>
      </c>
      <c r="K36" s="4">
        <f aca="true" t="shared" si="12" ref="K36:K67">INT(F36/$K$1)*$K$1</f>
        <v>0.224</v>
      </c>
      <c r="L36" s="1">
        <f aca="true" t="shared" si="13" ref="L36:L67">(K36/F36-1)</f>
        <v>-0.014392991239050357</v>
      </c>
    </row>
    <row r="37" spans="1:12" ht="12.75">
      <c r="A37">
        <f t="shared" si="9"/>
        <v>64</v>
      </c>
      <c r="B37" s="16">
        <f t="shared" si="10"/>
        <v>95</v>
      </c>
      <c r="C37" s="17">
        <f t="shared" si="6"/>
        <v>9868.421052631578</v>
      </c>
      <c r="D37" s="2">
        <f t="shared" si="3"/>
        <v>104.98320268757016</v>
      </c>
      <c r="E37" s="5">
        <f t="shared" si="4"/>
        <v>13.775000000000023</v>
      </c>
      <c r="F37" s="4">
        <f t="shared" si="5"/>
        <v>0.23264444444444488</v>
      </c>
      <c r="G37" s="5">
        <f t="shared" si="7"/>
        <v>0.3218421052631584</v>
      </c>
      <c r="H37" s="1">
        <f t="shared" si="8"/>
        <v>0.023364218167924344</v>
      </c>
      <c r="I37" s="1"/>
      <c r="J37" s="16">
        <f t="shared" si="11"/>
        <v>58</v>
      </c>
      <c r="K37" s="4">
        <f t="shared" si="12"/>
        <v>0.232</v>
      </c>
      <c r="L37" s="1">
        <f t="shared" si="13"/>
        <v>-0.0027700831024948247</v>
      </c>
    </row>
    <row r="38" spans="1:12" ht="12.75">
      <c r="A38">
        <f t="shared" si="9"/>
        <v>64</v>
      </c>
      <c r="B38" s="16">
        <f t="shared" si="10"/>
        <v>96</v>
      </c>
      <c r="C38" s="17">
        <f t="shared" si="6"/>
        <v>9765.625</v>
      </c>
      <c r="D38" s="2">
        <f t="shared" si="3"/>
        <v>102.79605263157828</v>
      </c>
      <c r="E38" s="5">
        <f t="shared" si="4"/>
        <v>13.950000000000024</v>
      </c>
      <c r="F38" s="4">
        <f t="shared" si="5"/>
        <v>0.23808000000000043</v>
      </c>
      <c r="G38" s="5">
        <f t="shared" si="7"/>
        <v>0.3221354166666668</v>
      </c>
      <c r="H38" s="1">
        <f t="shared" si="8"/>
        <v>0.023092144563918726</v>
      </c>
      <c r="I38" s="1"/>
      <c r="J38" s="16">
        <f t="shared" si="11"/>
        <v>59</v>
      </c>
      <c r="K38" s="4">
        <f t="shared" si="12"/>
        <v>0.23600000000000002</v>
      </c>
      <c r="L38" s="1">
        <f t="shared" si="13"/>
        <v>-0.00873655913978666</v>
      </c>
    </row>
    <row r="39" spans="1:12" ht="12.75">
      <c r="A39">
        <f t="shared" si="9"/>
        <v>64</v>
      </c>
      <c r="B39" s="16">
        <f t="shared" si="10"/>
        <v>97</v>
      </c>
      <c r="C39" s="17">
        <f t="shared" si="6"/>
        <v>9664.948453608247</v>
      </c>
      <c r="D39" s="2">
        <f t="shared" si="3"/>
        <v>100.67654639175271</v>
      </c>
      <c r="E39" s="5">
        <f t="shared" si="4"/>
        <v>14.125000000000025</v>
      </c>
      <c r="F39" s="4">
        <f t="shared" si="5"/>
        <v>0.2435777777777782</v>
      </c>
      <c r="G39" s="5">
        <f t="shared" si="7"/>
        <v>0.3224226804123749</v>
      </c>
      <c r="H39" s="1">
        <f t="shared" si="8"/>
        <v>0.022826384453973402</v>
      </c>
      <c r="I39" s="1"/>
      <c r="J39" s="16">
        <f t="shared" si="11"/>
        <v>60</v>
      </c>
      <c r="K39" s="4">
        <f t="shared" si="12"/>
        <v>0.24</v>
      </c>
      <c r="L39" s="1">
        <f t="shared" si="13"/>
        <v>-0.014688440835691874</v>
      </c>
    </row>
    <row r="40" spans="1:12" ht="12.75">
      <c r="A40">
        <f t="shared" si="9"/>
        <v>64</v>
      </c>
      <c r="B40" s="16">
        <f t="shared" si="10"/>
        <v>98</v>
      </c>
      <c r="C40" s="17">
        <f t="shared" si="6"/>
        <v>9566.326530612245</v>
      </c>
      <c r="D40" s="2">
        <f t="shared" si="3"/>
        <v>98.62192299600247</v>
      </c>
      <c r="E40" s="5">
        <f t="shared" si="4"/>
        <v>14.300000000000026</v>
      </c>
      <c r="F40" s="4">
        <f t="shared" si="5"/>
        <v>0.24913777777777826</v>
      </c>
      <c r="G40" s="5">
        <f t="shared" si="7"/>
        <v>0.3227040816326543</v>
      </c>
      <c r="H40" s="1">
        <f t="shared" si="8"/>
        <v>0.02256671899529047</v>
      </c>
      <c r="I40" s="1"/>
      <c r="J40" s="16">
        <f t="shared" si="11"/>
        <v>62</v>
      </c>
      <c r="K40" s="4">
        <f t="shared" si="12"/>
        <v>0.248</v>
      </c>
      <c r="L40" s="1">
        <f t="shared" si="13"/>
        <v>-0.00456686170972076</v>
      </c>
    </row>
    <row r="41" spans="1:12" ht="12.75">
      <c r="A41">
        <f t="shared" si="9"/>
        <v>64</v>
      </c>
      <c r="B41" s="16">
        <f t="shared" si="10"/>
        <v>99</v>
      </c>
      <c r="C41" s="17">
        <f t="shared" si="6"/>
        <v>9469.69696969697</v>
      </c>
      <c r="D41" s="2">
        <f t="shared" si="3"/>
        <v>96.62956091527485</v>
      </c>
      <c r="E41" s="5">
        <f t="shared" si="4"/>
        <v>14.475000000000026</v>
      </c>
      <c r="F41" s="4">
        <f t="shared" si="5"/>
        <v>0.2547600000000005</v>
      </c>
      <c r="G41" s="5">
        <f t="shared" si="7"/>
        <v>0.3229797979797979</v>
      </c>
      <c r="H41" s="1">
        <f t="shared" si="8"/>
        <v>0.02231293941138496</v>
      </c>
      <c r="I41" s="1"/>
      <c r="J41" s="16">
        <f t="shared" si="11"/>
        <v>63</v>
      </c>
      <c r="K41" s="4">
        <f t="shared" si="12"/>
        <v>0.252</v>
      </c>
      <c r="L41" s="1">
        <f t="shared" si="13"/>
        <v>-0.010833725859634491</v>
      </c>
    </row>
    <row r="42" spans="1:12" ht="12.75">
      <c r="A42">
        <f t="shared" si="9"/>
        <v>64</v>
      </c>
      <c r="B42" s="16">
        <f t="shared" si="10"/>
        <v>100</v>
      </c>
      <c r="C42" s="17">
        <f t="shared" si="6"/>
        <v>9375</v>
      </c>
      <c r="D42" s="2">
        <f t="shared" si="3"/>
        <v>94.69696969696997</v>
      </c>
      <c r="E42" s="5">
        <f t="shared" si="4"/>
        <v>14.650000000000027</v>
      </c>
      <c r="F42" s="4">
        <f t="shared" si="5"/>
        <v>0.2604444444444449</v>
      </c>
      <c r="G42" s="5">
        <f t="shared" si="7"/>
        <v>0.3232499999999998</v>
      </c>
      <c r="H42" s="1">
        <f t="shared" si="8"/>
        <v>0.0220648464163822</v>
      </c>
      <c r="I42" s="1"/>
      <c r="J42" s="16">
        <f t="shared" si="11"/>
        <v>65</v>
      </c>
      <c r="K42" s="4">
        <f t="shared" si="12"/>
        <v>0.26</v>
      </c>
      <c r="L42" s="1">
        <f t="shared" si="13"/>
        <v>-0.001706484641640027</v>
      </c>
    </row>
    <row r="43" spans="1:12" ht="12.75">
      <c r="A43">
        <f t="shared" si="9"/>
        <v>64</v>
      </c>
      <c r="B43" s="16">
        <f t="shared" si="10"/>
        <v>101</v>
      </c>
      <c r="C43" s="17">
        <f t="shared" si="6"/>
        <v>9282.178217821782</v>
      </c>
      <c r="D43" s="2">
        <f t="shared" si="3"/>
        <v>92.8217821782182</v>
      </c>
      <c r="E43" s="5">
        <f t="shared" si="4"/>
        <v>14.825000000000028</v>
      </c>
      <c r="F43" s="4">
        <f t="shared" si="5"/>
        <v>0.2661911111111116</v>
      </c>
      <c r="G43" s="5">
        <f t="shared" si="7"/>
        <v>0.3235148514851449</v>
      </c>
      <c r="H43" s="1">
        <f t="shared" si="8"/>
        <v>0.021822249678593208</v>
      </c>
      <c r="I43" s="1"/>
      <c r="J43" s="16">
        <f t="shared" si="11"/>
        <v>66</v>
      </c>
      <c r="K43" s="4">
        <f t="shared" si="12"/>
        <v>0.264</v>
      </c>
      <c r="L43" s="1">
        <f t="shared" si="13"/>
        <v>-0.008231345900190479</v>
      </c>
    </row>
    <row r="44" spans="1:12" ht="12.75">
      <c r="A44">
        <f t="shared" si="9"/>
        <v>64</v>
      </c>
      <c r="B44" s="16">
        <f t="shared" si="10"/>
        <v>102</v>
      </c>
      <c r="C44" s="17">
        <f t="shared" si="6"/>
        <v>9191.176470588236</v>
      </c>
      <c r="D44" s="2">
        <f t="shared" si="3"/>
        <v>91.00174723354576</v>
      </c>
      <c r="E44" s="5">
        <f t="shared" si="4"/>
        <v>15.000000000000028</v>
      </c>
      <c r="F44" s="4">
        <f t="shared" si="5"/>
        <v>0.27200000000000046</v>
      </c>
      <c r="G44" s="5">
        <f t="shared" si="7"/>
        <v>0.32377450980392375</v>
      </c>
      <c r="H44" s="1">
        <f t="shared" si="8"/>
        <v>0.021584967320261543</v>
      </c>
      <c r="I44" s="1"/>
      <c r="J44" s="16">
        <f t="shared" si="11"/>
        <v>68</v>
      </c>
      <c r="K44" s="4">
        <f t="shared" si="12"/>
        <v>0.272</v>
      </c>
      <c r="L44" s="1">
        <f t="shared" si="13"/>
        <v>-1.6653345369377348E-15</v>
      </c>
    </row>
    <row r="45" spans="1:12" ht="12.75">
      <c r="A45">
        <f t="shared" si="9"/>
        <v>64</v>
      </c>
      <c r="B45" s="16">
        <f t="shared" si="10"/>
        <v>103</v>
      </c>
      <c r="C45" s="17">
        <f t="shared" si="6"/>
        <v>9101.941747572815</v>
      </c>
      <c r="D45" s="2">
        <f t="shared" si="3"/>
        <v>89.23472301542097</v>
      </c>
      <c r="E45" s="5">
        <f t="shared" si="4"/>
        <v>15.17500000000003</v>
      </c>
      <c r="F45" s="4">
        <f t="shared" si="5"/>
        <v>0.2778711111111116</v>
      </c>
      <c r="G45" s="5">
        <f t="shared" si="7"/>
        <v>0.3240291262135919</v>
      </c>
      <c r="H45" s="1">
        <f t="shared" si="8"/>
        <v>0.02135282545064852</v>
      </c>
      <c r="I45" s="1"/>
      <c r="J45" s="16">
        <f t="shared" si="11"/>
        <v>69</v>
      </c>
      <c r="K45" s="4">
        <f t="shared" si="12"/>
        <v>0.276</v>
      </c>
      <c r="L45" s="1">
        <f t="shared" si="13"/>
        <v>-0.006733737464213796</v>
      </c>
    </row>
    <row r="46" spans="1:12" ht="12.75">
      <c r="A46">
        <f t="shared" si="9"/>
        <v>64</v>
      </c>
      <c r="B46" s="16">
        <f t="shared" si="10"/>
        <v>104</v>
      </c>
      <c r="C46" s="17">
        <f t="shared" si="6"/>
        <v>9014.423076923076</v>
      </c>
      <c r="D46" s="2">
        <f t="shared" si="3"/>
        <v>87.51867064973885</v>
      </c>
      <c r="E46" s="5">
        <f t="shared" si="4"/>
        <v>15.35000000000003</v>
      </c>
      <c r="F46" s="4">
        <f t="shared" si="5"/>
        <v>0.28380444444444497</v>
      </c>
      <c r="G46" s="5">
        <f t="shared" si="7"/>
        <v>0.32427884615384706</v>
      </c>
      <c r="H46" s="1">
        <f t="shared" si="8"/>
        <v>0.021125657729892274</v>
      </c>
      <c r="I46" s="1"/>
      <c r="J46" s="16">
        <f t="shared" si="11"/>
        <v>70</v>
      </c>
      <c r="K46" s="4">
        <f t="shared" si="12"/>
        <v>0.28</v>
      </c>
      <c r="L46" s="1">
        <f t="shared" si="13"/>
        <v>-0.013405161613632366</v>
      </c>
    </row>
    <row r="47" spans="1:12" ht="12.75">
      <c r="A47">
        <f t="shared" si="9"/>
        <v>64</v>
      </c>
      <c r="B47" s="16">
        <f t="shared" si="10"/>
        <v>105</v>
      </c>
      <c r="C47" s="18">
        <f t="shared" si="6"/>
        <v>8928.57142857143</v>
      </c>
      <c r="D47" s="3">
        <f t="shared" si="3"/>
        <v>85.85164835164687</v>
      </c>
      <c r="E47" s="5">
        <f t="shared" si="4"/>
        <v>15.52500000000003</v>
      </c>
      <c r="F47" s="4">
        <f t="shared" si="5"/>
        <v>0.28980000000000056</v>
      </c>
      <c r="G47" s="5">
        <f t="shared" si="7"/>
        <v>0.32452380952381255</v>
      </c>
      <c r="H47" s="1">
        <f t="shared" si="8"/>
        <v>0.02090330496127613</v>
      </c>
      <c r="I47" s="1"/>
      <c r="J47" s="16">
        <f t="shared" si="11"/>
        <v>72</v>
      </c>
      <c r="K47" s="4">
        <f t="shared" si="12"/>
        <v>0.28800000000000003</v>
      </c>
      <c r="L47" s="1">
        <f t="shared" si="13"/>
        <v>-0.0062111801242253906</v>
      </c>
    </row>
    <row r="48" spans="1:12" ht="12.75">
      <c r="A48">
        <f t="shared" si="9"/>
        <v>64</v>
      </c>
      <c r="B48" s="16">
        <f t="shared" si="10"/>
        <v>106</v>
      </c>
      <c r="C48" s="17">
        <f t="shared" si="6"/>
        <v>8844.33962264151</v>
      </c>
      <c r="D48" s="2">
        <f t="shared" si="3"/>
        <v>84.23180592991957</v>
      </c>
      <c r="E48" s="5">
        <f t="shared" si="4"/>
        <v>15.700000000000031</v>
      </c>
      <c r="F48" s="4">
        <f t="shared" si="5"/>
        <v>0.2958577777777784</v>
      </c>
      <c r="G48" s="5">
        <f t="shared" si="7"/>
        <v>0.32476415094340183</v>
      </c>
      <c r="H48" s="1">
        <f t="shared" si="8"/>
        <v>0.020685614709770775</v>
      </c>
      <c r="I48" s="1"/>
      <c r="J48" s="16">
        <f t="shared" si="11"/>
        <v>73</v>
      </c>
      <c r="K48" s="4">
        <f t="shared" si="12"/>
        <v>0.292</v>
      </c>
      <c r="L48" s="1">
        <f t="shared" si="13"/>
        <v>-0.013039298161280799</v>
      </c>
    </row>
    <row r="49" spans="1:12" ht="12.75">
      <c r="A49">
        <f t="shared" si="9"/>
        <v>64</v>
      </c>
      <c r="B49" s="16">
        <f t="shared" si="10"/>
        <v>107</v>
      </c>
      <c r="C49" s="17">
        <f t="shared" si="6"/>
        <v>8761.682242990653</v>
      </c>
      <c r="D49" s="2">
        <f t="shared" si="3"/>
        <v>82.65737965085646</v>
      </c>
      <c r="E49" s="5">
        <f t="shared" si="4"/>
        <v>15.875000000000032</v>
      </c>
      <c r="F49" s="4">
        <f t="shared" si="5"/>
        <v>0.30197777777777846</v>
      </c>
      <c r="G49" s="5">
        <f t="shared" si="7"/>
        <v>0.3249999999999993</v>
      </c>
      <c r="H49" s="1">
        <f t="shared" si="8"/>
        <v>0.020472440944881803</v>
      </c>
      <c r="I49" s="1"/>
      <c r="J49" s="16">
        <f t="shared" si="11"/>
        <v>75</v>
      </c>
      <c r="K49" s="4">
        <f t="shared" si="12"/>
        <v>0.3</v>
      </c>
      <c r="L49" s="1">
        <f t="shared" si="13"/>
        <v>-0.006549414967991107</v>
      </c>
    </row>
    <row r="50" spans="1:12" ht="12.75">
      <c r="A50">
        <f t="shared" si="9"/>
        <v>64</v>
      </c>
      <c r="B50" s="16">
        <f t="shared" si="10"/>
        <v>108</v>
      </c>
      <c r="C50" s="17">
        <f t="shared" si="6"/>
        <v>8680.555555555555</v>
      </c>
      <c r="D50" s="2">
        <f t="shared" si="3"/>
        <v>81.12668743509857</v>
      </c>
      <c r="E50" s="5">
        <f t="shared" si="4"/>
        <v>16.050000000000033</v>
      </c>
      <c r="F50" s="4">
        <f t="shared" si="5"/>
        <v>0.3081600000000006</v>
      </c>
      <c r="G50" s="5">
        <f t="shared" si="7"/>
        <v>0.3252314814814845</v>
      </c>
      <c r="H50" s="1">
        <f t="shared" si="8"/>
        <v>0.020263643706011455</v>
      </c>
      <c r="I50" s="1"/>
      <c r="J50" s="16">
        <f t="shared" si="11"/>
        <v>77</v>
      </c>
      <c r="K50" s="4">
        <f t="shared" si="12"/>
        <v>0.308</v>
      </c>
      <c r="L50" s="1">
        <f t="shared" si="13"/>
        <v>-0.0005192107995866113</v>
      </c>
    </row>
    <row r="51" spans="1:12" ht="12.75">
      <c r="A51">
        <f t="shared" si="9"/>
        <v>64</v>
      </c>
      <c r="B51" s="16">
        <f t="shared" si="10"/>
        <v>109</v>
      </c>
      <c r="C51" s="17">
        <f t="shared" si="6"/>
        <v>8600.91743119266</v>
      </c>
      <c r="D51" s="2">
        <f t="shared" si="3"/>
        <v>79.63812436289481</v>
      </c>
      <c r="E51" s="5">
        <f t="shared" si="4"/>
        <v>16.225000000000033</v>
      </c>
      <c r="F51" s="4">
        <f t="shared" si="5"/>
        <v>0.3144044444444451</v>
      </c>
      <c r="G51" s="5">
        <f t="shared" si="7"/>
        <v>0.32545871559633355</v>
      </c>
      <c r="H51" s="1">
        <f t="shared" si="8"/>
        <v>0.020059088788679992</v>
      </c>
      <c r="I51" s="1"/>
      <c r="J51" s="16">
        <f t="shared" si="11"/>
        <v>78</v>
      </c>
      <c r="K51" s="4">
        <f t="shared" si="12"/>
        <v>0.312</v>
      </c>
      <c r="L51" s="1">
        <f t="shared" si="13"/>
        <v>-0.007647615951147824</v>
      </c>
    </row>
    <row r="52" spans="1:12" ht="12.75">
      <c r="A52">
        <f t="shared" si="9"/>
        <v>64</v>
      </c>
      <c r="B52" s="16">
        <f t="shared" si="10"/>
        <v>110</v>
      </c>
      <c r="C52" s="17">
        <f t="shared" si="6"/>
        <v>8522.727272727272</v>
      </c>
      <c r="D52" s="2">
        <f t="shared" si="3"/>
        <v>78.19015846538787</v>
      </c>
      <c r="E52" s="5">
        <f t="shared" si="4"/>
        <v>16.400000000000034</v>
      </c>
      <c r="F52" s="4">
        <f t="shared" si="5"/>
        <v>0.32071111111111184</v>
      </c>
      <c r="G52" s="5">
        <f t="shared" si="7"/>
        <v>0.3256818181818133</v>
      </c>
      <c r="H52" s="1">
        <f t="shared" si="8"/>
        <v>0.019858647450110525</v>
      </c>
      <c r="I52" s="1"/>
      <c r="J52" s="16">
        <f t="shared" si="11"/>
        <v>80</v>
      </c>
      <c r="K52" s="4">
        <f t="shared" si="12"/>
        <v>0.32</v>
      </c>
      <c r="L52" s="1">
        <f t="shared" si="13"/>
        <v>-0.0022172949002239317</v>
      </c>
    </row>
    <row r="53" spans="1:12" ht="12.75">
      <c r="A53">
        <f t="shared" si="9"/>
        <v>64</v>
      </c>
      <c r="B53" s="16">
        <f t="shared" si="10"/>
        <v>111</v>
      </c>
      <c r="C53" s="17">
        <f t="shared" si="6"/>
        <v>8445.945945945947</v>
      </c>
      <c r="D53" s="2">
        <f t="shared" si="3"/>
        <v>76.78132678132533</v>
      </c>
      <c r="E53" s="5">
        <f t="shared" si="4"/>
        <v>16.575000000000035</v>
      </c>
      <c r="F53" s="4">
        <f t="shared" si="5"/>
        <v>0.3270800000000006</v>
      </c>
      <c r="G53" s="5">
        <f t="shared" si="7"/>
        <v>0.32590090090090484</v>
      </c>
      <c r="H53" s="1">
        <f t="shared" si="8"/>
        <v>0.019662196132784564</v>
      </c>
      <c r="I53" s="1"/>
      <c r="J53" s="16">
        <f t="shared" si="11"/>
        <v>81</v>
      </c>
      <c r="K53" s="4">
        <f t="shared" si="12"/>
        <v>0.324</v>
      </c>
      <c r="L53" s="1">
        <f t="shared" si="13"/>
        <v>-0.009416656475481733</v>
      </c>
    </row>
    <row r="54" spans="1:12" ht="12.75">
      <c r="A54">
        <f t="shared" si="9"/>
        <v>64</v>
      </c>
      <c r="B54" s="16">
        <f t="shared" si="10"/>
        <v>112</v>
      </c>
      <c r="C54" s="17">
        <f t="shared" si="6"/>
        <v>8370.535714285714</v>
      </c>
      <c r="D54" s="2">
        <f t="shared" si="3"/>
        <v>75.41023166023297</v>
      </c>
      <c r="E54" s="5">
        <f t="shared" si="4"/>
        <v>16.750000000000036</v>
      </c>
      <c r="F54" s="4">
        <f t="shared" si="5"/>
        <v>0.33351111111111187</v>
      </c>
      <c r="G54" s="5">
        <f t="shared" si="7"/>
        <v>0.32611607142857224</v>
      </c>
      <c r="H54" s="1">
        <f t="shared" si="8"/>
        <v>0.01946961620469084</v>
      </c>
      <c r="I54" s="1"/>
      <c r="J54" s="16">
        <f t="shared" si="11"/>
        <v>83</v>
      </c>
      <c r="K54" s="4">
        <f t="shared" si="12"/>
        <v>0.332</v>
      </c>
      <c r="L54" s="1">
        <f t="shared" si="13"/>
        <v>-0.004530916844351918</v>
      </c>
    </row>
    <row r="55" spans="1:12" ht="12.75">
      <c r="A55">
        <f t="shared" si="9"/>
        <v>64</v>
      </c>
      <c r="B55" s="16">
        <f t="shared" si="10"/>
        <v>113</v>
      </c>
      <c r="C55" s="17">
        <f t="shared" si="6"/>
        <v>8296.46017699115</v>
      </c>
      <c r="D55" s="2">
        <f t="shared" si="3"/>
        <v>74.07553729456413</v>
      </c>
      <c r="E55" s="5">
        <f t="shared" si="4"/>
        <v>16.925000000000036</v>
      </c>
      <c r="F55" s="4">
        <f t="shared" si="5"/>
        <v>0.3400044444444452</v>
      </c>
      <c r="G55" s="5">
        <f t="shared" si="7"/>
        <v>0.32632743362832173</v>
      </c>
      <c r="H55" s="1">
        <f t="shared" si="8"/>
        <v>0.01928079371511498</v>
      </c>
      <c r="I55" s="1"/>
      <c r="J55" s="16">
        <f t="shared" si="11"/>
        <v>85</v>
      </c>
      <c r="K55" s="4">
        <f t="shared" si="12"/>
        <v>0.34</v>
      </c>
      <c r="L55" s="1">
        <f t="shared" si="13"/>
        <v>-1.3071724554780673E-05</v>
      </c>
    </row>
    <row r="56" spans="1:12" ht="12.75">
      <c r="A56">
        <f t="shared" si="9"/>
        <v>64</v>
      </c>
      <c r="B56" s="16">
        <f t="shared" si="10"/>
        <v>114</v>
      </c>
      <c r="C56" s="17">
        <f t="shared" si="6"/>
        <v>8223.684210526315</v>
      </c>
      <c r="D56" s="2">
        <f t="shared" si="3"/>
        <v>72.77596646483471</v>
      </c>
      <c r="E56" s="5">
        <f t="shared" si="4"/>
        <v>17.100000000000037</v>
      </c>
      <c r="F56" s="4">
        <f t="shared" si="5"/>
        <v>0.3465600000000008</v>
      </c>
      <c r="G56" s="5">
        <f t="shared" si="7"/>
        <v>0.3265350877192965</v>
      </c>
      <c r="H56" s="1">
        <f t="shared" si="8"/>
        <v>0.0190956191648711</v>
      </c>
      <c r="I56" s="1"/>
      <c r="J56" s="16">
        <f t="shared" si="11"/>
        <v>86</v>
      </c>
      <c r="K56" s="4">
        <f t="shared" si="12"/>
        <v>0.34400000000000003</v>
      </c>
      <c r="L56" s="1">
        <f t="shared" si="13"/>
        <v>-0.007386888273317127</v>
      </c>
    </row>
    <row r="57" spans="1:12" ht="12.75">
      <c r="A57">
        <f t="shared" si="9"/>
        <v>64</v>
      </c>
      <c r="B57" s="16">
        <f t="shared" si="10"/>
        <v>115</v>
      </c>
      <c r="C57" s="18">
        <f t="shared" si="6"/>
        <v>8152.173913043478</v>
      </c>
      <c r="D57" s="3">
        <f t="shared" si="3"/>
        <v>71.5102974828369</v>
      </c>
      <c r="E57" s="5">
        <f t="shared" si="4"/>
        <v>17.275000000000038</v>
      </c>
      <c r="F57" s="4">
        <f t="shared" si="5"/>
        <v>0.35317777777777853</v>
      </c>
      <c r="G57" s="5">
        <f t="shared" si="7"/>
        <v>0.3267391304347811</v>
      </c>
      <c r="H57" s="1">
        <f t="shared" si="8"/>
        <v>0.01891398729000176</v>
      </c>
      <c r="I57" s="1"/>
      <c r="J57" s="16">
        <f t="shared" si="11"/>
        <v>88</v>
      </c>
      <c r="K57" s="4">
        <f t="shared" si="12"/>
        <v>0.352</v>
      </c>
      <c r="L57" s="1">
        <f t="shared" si="13"/>
        <v>-0.0033348014849327035</v>
      </c>
    </row>
    <row r="58" spans="1:12" ht="12.75">
      <c r="A58">
        <f t="shared" si="9"/>
        <v>64</v>
      </c>
      <c r="B58" s="16">
        <f t="shared" si="10"/>
        <v>116</v>
      </c>
      <c r="C58" s="17">
        <f t="shared" si="6"/>
        <v>8081.896551724138</v>
      </c>
      <c r="D58" s="2">
        <f t="shared" si="3"/>
        <v>70.27736131934034</v>
      </c>
      <c r="E58" s="5">
        <f t="shared" si="4"/>
        <v>17.45000000000004</v>
      </c>
      <c r="F58" s="4">
        <f t="shared" si="5"/>
        <v>0.35985777777777855</v>
      </c>
      <c r="G58" s="5">
        <f t="shared" si="7"/>
        <v>0.3269396551724171</v>
      </c>
      <c r="H58" s="1">
        <f t="shared" si="8"/>
        <v>0.018735796858018128</v>
      </c>
      <c r="I58" s="1"/>
      <c r="J58" s="16">
        <f t="shared" si="11"/>
        <v>89</v>
      </c>
      <c r="K58" s="4">
        <f t="shared" si="12"/>
        <v>0.356</v>
      </c>
      <c r="L58" s="1">
        <f t="shared" si="13"/>
        <v>-0.010720284556864135</v>
      </c>
    </row>
    <row r="59" spans="1:12" ht="12.75">
      <c r="A59">
        <f t="shared" si="9"/>
        <v>64</v>
      </c>
      <c r="B59" s="16">
        <f t="shared" si="10"/>
        <v>117</v>
      </c>
      <c r="C59" s="17">
        <f t="shared" si="6"/>
        <v>8012.820512820513</v>
      </c>
      <c r="D59" s="2">
        <f t="shared" si="3"/>
        <v>69.07603890362498</v>
      </c>
      <c r="E59" s="5">
        <f t="shared" si="4"/>
        <v>17.62500000000004</v>
      </c>
      <c r="F59" s="4">
        <f t="shared" si="5"/>
        <v>0.36660000000000087</v>
      </c>
      <c r="G59" s="5">
        <f t="shared" si="7"/>
        <v>0.32713675213674875</v>
      </c>
      <c r="H59" s="1">
        <f t="shared" si="8"/>
        <v>0.01856095047584386</v>
      </c>
      <c r="I59" s="1"/>
      <c r="J59" s="16">
        <f t="shared" si="11"/>
        <v>91</v>
      </c>
      <c r="K59" s="4">
        <f t="shared" si="12"/>
        <v>0.364</v>
      </c>
      <c r="L59" s="1">
        <f t="shared" si="13"/>
        <v>-0.007092198581562625</v>
      </c>
    </row>
    <row r="60" spans="1:12" ht="12.75">
      <c r="A60">
        <f t="shared" si="9"/>
        <v>64</v>
      </c>
      <c r="B60" s="16">
        <f t="shared" si="10"/>
        <v>118</v>
      </c>
      <c r="C60" s="17">
        <f t="shared" si="6"/>
        <v>7944.9152542372885</v>
      </c>
      <c r="D60" s="2">
        <f t="shared" si="3"/>
        <v>67.90525858322417</v>
      </c>
      <c r="E60" s="5">
        <f t="shared" si="4"/>
        <v>17.80000000000004</v>
      </c>
      <c r="F60" s="4">
        <f t="shared" si="5"/>
        <v>0.37340444444444526</v>
      </c>
      <c r="G60" s="5">
        <f t="shared" si="7"/>
        <v>0.20127118644068176</v>
      </c>
      <c r="H60" s="1">
        <f t="shared" si="8"/>
        <v>0.011307370024757377</v>
      </c>
      <c r="I60" s="1"/>
      <c r="J60" s="16">
        <f t="shared" si="11"/>
        <v>93</v>
      </c>
      <c r="K60" s="4">
        <f t="shared" si="12"/>
        <v>0.372</v>
      </c>
      <c r="L60" s="1">
        <f t="shared" si="13"/>
        <v>-0.003761188345079325</v>
      </c>
    </row>
    <row r="61" spans="1:12" ht="12.75">
      <c r="A61">
        <f t="shared" si="9"/>
        <v>64</v>
      </c>
      <c r="B61" s="16">
        <f t="shared" si="10"/>
        <v>119</v>
      </c>
      <c r="C61" s="17">
        <f t="shared" si="6"/>
        <v>7878.151260504202</v>
      </c>
      <c r="D61" s="2">
        <f t="shared" si="3"/>
        <v>66.76399373308686</v>
      </c>
      <c r="E61" s="5">
        <f aca="true" t="shared" si="14" ref="E61:E73">E60+0.05</f>
        <v>17.85000000000004</v>
      </c>
      <c r="F61" s="4">
        <f t="shared" si="5"/>
        <v>0.37762666666666755</v>
      </c>
      <c r="G61" s="5">
        <f t="shared" si="7"/>
        <v>0.2004201680672253</v>
      </c>
      <c r="H61" s="1">
        <f t="shared" si="8"/>
        <v>0.011228020620012595</v>
      </c>
      <c r="I61" s="1"/>
      <c r="J61" s="16">
        <f t="shared" si="11"/>
        <v>94</v>
      </c>
      <c r="K61" s="4">
        <f t="shared" si="12"/>
        <v>0.376</v>
      </c>
      <c r="L61" s="1">
        <f t="shared" si="13"/>
        <v>-0.004307605395101555</v>
      </c>
    </row>
    <row r="62" spans="1:12" ht="12.75">
      <c r="A62">
        <f t="shared" si="9"/>
        <v>64</v>
      </c>
      <c r="B62" s="16">
        <f t="shared" si="10"/>
        <v>120</v>
      </c>
      <c r="C62" s="17">
        <f t="shared" si="6"/>
        <v>7812.5</v>
      </c>
      <c r="D62" s="2">
        <f t="shared" si="3"/>
        <v>65.65126050420167</v>
      </c>
      <c r="E62" s="5">
        <f t="shared" si="14"/>
        <v>17.90000000000004</v>
      </c>
      <c r="F62" s="4">
        <f t="shared" si="5"/>
        <v>0.3818666666666675</v>
      </c>
      <c r="G62" s="5">
        <f t="shared" si="7"/>
        <v>0.19958333333333655</v>
      </c>
      <c r="H62" s="1">
        <f t="shared" si="8"/>
        <v>0.011149906890130509</v>
      </c>
      <c r="I62" s="1"/>
      <c r="J62" s="16">
        <f t="shared" si="11"/>
        <v>95</v>
      </c>
      <c r="K62" s="4">
        <f t="shared" si="12"/>
        <v>0.38</v>
      </c>
      <c r="L62" s="1">
        <f t="shared" si="13"/>
        <v>-0.004888268156426845</v>
      </c>
    </row>
    <row r="63" spans="1:12" ht="12.75">
      <c r="A63">
        <f t="shared" si="9"/>
        <v>64</v>
      </c>
      <c r="B63" s="16">
        <f t="shared" si="10"/>
        <v>121</v>
      </c>
      <c r="C63" s="17">
        <f t="shared" si="6"/>
        <v>7747.93388429752</v>
      </c>
      <c r="D63" s="2">
        <f t="shared" si="3"/>
        <v>64.56611570247969</v>
      </c>
      <c r="E63" s="5">
        <f t="shared" si="14"/>
        <v>17.950000000000042</v>
      </c>
      <c r="F63" s="4">
        <f t="shared" si="5"/>
        <v>0.3861244444444454</v>
      </c>
      <c r="G63" s="5">
        <f t="shared" si="7"/>
        <v>0.19876033057851572</v>
      </c>
      <c r="H63" s="1">
        <f t="shared" si="8"/>
        <v>0.011072998918023134</v>
      </c>
      <c r="I63" s="1"/>
      <c r="J63" s="16">
        <f t="shared" si="11"/>
        <v>96</v>
      </c>
      <c r="K63" s="4">
        <f t="shared" si="12"/>
        <v>0.384</v>
      </c>
      <c r="L63" s="1">
        <f t="shared" si="13"/>
        <v>-0.005501968277356828</v>
      </c>
    </row>
    <row r="64" spans="1:12" ht="12.75">
      <c r="A64">
        <f t="shared" si="9"/>
        <v>64</v>
      </c>
      <c r="B64" s="16">
        <f t="shared" si="10"/>
        <v>122</v>
      </c>
      <c r="C64" s="17">
        <f t="shared" si="6"/>
        <v>7684.426229508197</v>
      </c>
      <c r="D64" s="2">
        <f t="shared" si="3"/>
        <v>63.50765478932317</v>
      </c>
      <c r="E64" s="5">
        <f t="shared" si="14"/>
        <v>18.000000000000043</v>
      </c>
      <c r="F64" s="4">
        <f t="shared" si="5"/>
        <v>0.3904000000000009</v>
      </c>
      <c r="G64" s="5">
        <f t="shared" si="7"/>
        <v>0.19795081967213335</v>
      </c>
      <c r="H64" s="1">
        <f t="shared" si="8"/>
        <v>0.010997267759562938</v>
      </c>
      <c r="I64" s="1"/>
      <c r="J64" s="16">
        <f t="shared" si="11"/>
        <v>97</v>
      </c>
      <c r="K64" s="4">
        <f t="shared" si="12"/>
        <v>0.388</v>
      </c>
      <c r="L64" s="1">
        <f t="shared" si="13"/>
        <v>-0.006147540983608812</v>
      </c>
    </row>
    <row r="65" spans="1:12" ht="12.75">
      <c r="A65">
        <f t="shared" si="9"/>
        <v>64</v>
      </c>
      <c r="B65" s="16">
        <f t="shared" si="10"/>
        <v>123</v>
      </c>
      <c r="C65" s="17">
        <f t="shared" si="6"/>
        <v>7621.951219512195</v>
      </c>
      <c r="D65" s="2">
        <f t="shared" si="3"/>
        <v>62.47500999600197</v>
      </c>
      <c r="E65" s="5">
        <f t="shared" si="14"/>
        <v>18.050000000000043</v>
      </c>
      <c r="F65" s="4">
        <f t="shared" si="5"/>
        <v>0.3946933333333343</v>
      </c>
      <c r="G65" s="5">
        <f t="shared" si="7"/>
        <v>0.19715447154471732</v>
      </c>
      <c r="H65" s="1">
        <f t="shared" si="8"/>
        <v>0.010922685404139437</v>
      </c>
      <c r="I65" s="1"/>
      <c r="J65" s="16">
        <f t="shared" si="11"/>
        <v>98</v>
      </c>
      <c r="K65" s="4">
        <f t="shared" si="12"/>
        <v>0.392</v>
      </c>
      <c r="L65" s="1">
        <f t="shared" si="13"/>
        <v>-0.006823863252485296</v>
      </c>
    </row>
    <row r="66" spans="1:12" ht="12.75">
      <c r="A66">
        <f t="shared" si="9"/>
        <v>64</v>
      </c>
      <c r="B66" s="16">
        <f t="shared" si="10"/>
        <v>124</v>
      </c>
      <c r="C66" s="17">
        <f t="shared" si="6"/>
        <v>7560.4838709677415</v>
      </c>
      <c r="D66" s="2">
        <f t="shared" si="3"/>
        <v>61.46734854445367</v>
      </c>
      <c r="E66" s="5">
        <f t="shared" si="14"/>
        <v>18.100000000000044</v>
      </c>
      <c r="F66" s="4">
        <f t="shared" si="5"/>
        <v>0.39900444444444544</v>
      </c>
      <c r="G66" s="5">
        <f t="shared" si="7"/>
        <v>0.19637096774193807</v>
      </c>
      <c r="H66" s="1">
        <f t="shared" si="8"/>
        <v>0.010849224737123624</v>
      </c>
      <c r="I66" s="1"/>
      <c r="J66" s="16">
        <f t="shared" si="11"/>
        <v>99</v>
      </c>
      <c r="K66" s="4">
        <f t="shared" si="12"/>
        <v>0.396</v>
      </c>
      <c r="L66" s="1">
        <f t="shared" si="13"/>
        <v>-0.007529852076281207</v>
      </c>
    </row>
    <row r="67" spans="1:12" ht="12.75">
      <c r="A67">
        <f t="shared" si="9"/>
        <v>64</v>
      </c>
      <c r="B67" s="16">
        <f t="shared" si="10"/>
        <v>125</v>
      </c>
      <c r="C67" s="17">
        <f aca="true" t="shared" si="15" ref="C67:C73">60000000/(B67*A67)</f>
        <v>7500</v>
      </c>
      <c r="D67" s="2">
        <f aca="true" t="shared" si="16" ref="D67:D73">C66-C67</f>
        <v>60.483870967741495</v>
      </c>
      <c r="E67" s="5">
        <f t="shared" si="14"/>
        <v>18.150000000000045</v>
      </c>
      <c r="F67" s="4">
        <f t="shared" si="5"/>
        <v>0.4033333333333343</v>
      </c>
      <c r="G67" s="5">
        <f t="shared" si="7"/>
        <v>0.19560000000000244</v>
      </c>
      <c r="H67" s="1">
        <f t="shared" si="8"/>
        <v>0.01077685950413234</v>
      </c>
      <c r="I67" s="1"/>
      <c r="J67" s="16">
        <f t="shared" si="11"/>
        <v>100</v>
      </c>
      <c r="K67" s="4">
        <f t="shared" si="12"/>
        <v>0.4</v>
      </c>
      <c r="L67" s="1">
        <f t="shared" si="13"/>
        <v>-0.00826446280991977</v>
      </c>
    </row>
    <row r="68" spans="1:12" ht="12.75">
      <c r="A68">
        <f aca="true" t="shared" si="17" ref="A68:A73">A67</f>
        <v>64</v>
      </c>
      <c r="B68" s="16">
        <f aca="true" t="shared" si="18" ref="B68:B73">B67+1</f>
        <v>126</v>
      </c>
      <c r="C68" s="17">
        <f t="shared" si="15"/>
        <v>7440.476190476191</v>
      </c>
      <c r="D68" s="2">
        <f t="shared" si="16"/>
        <v>59.52380952380918</v>
      </c>
      <c r="E68" s="5">
        <f t="shared" si="14"/>
        <v>18.200000000000045</v>
      </c>
      <c r="F68" s="4">
        <f aca="true" t="shared" si="19" ref="F68:F73">1000/(C68/60)/360*E68</f>
        <v>0.40768000000000104</v>
      </c>
      <c r="G68" s="5">
        <f aca="true" t="shared" si="20" ref="G68:G130">F69/(A68*B68/1000/360)-E68</f>
        <v>0.1948412698412696</v>
      </c>
      <c r="H68" s="1">
        <f aca="true" t="shared" si="21" ref="H68:H73">(G68/E68)</f>
        <v>0.010705564276992808</v>
      </c>
      <c r="I68" s="1"/>
      <c r="J68" s="16">
        <f aca="true" t="shared" si="22" ref="J68:J73">INT(F68/$K$1)</f>
        <v>101</v>
      </c>
      <c r="K68" s="4">
        <f aca="true" t="shared" si="23" ref="K68:K73">INT(F68/$K$1)*$K$1</f>
        <v>0.404</v>
      </c>
      <c r="L68" s="1">
        <f aca="true" t="shared" si="24" ref="L68:L73">(K68/F68-1)</f>
        <v>-0.009026687598118643</v>
      </c>
    </row>
    <row r="69" spans="1:12" ht="12.75">
      <c r="A69">
        <f t="shared" si="17"/>
        <v>64</v>
      </c>
      <c r="B69" s="16">
        <f t="shared" si="18"/>
        <v>127</v>
      </c>
      <c r="C69" s="17">
        <f t="shared" si="15"/>
        <v>7381.889763779527</v>
      </c>
      <c r="D69" s="2">
        <f t="shared" si="16"/>
        <v>58.58642669666369</v>
      </c>
      <c r="E69" s="5">
        <f t="shared" si="14"/>
        <v>18.250000000000046</v>
      </c>
      <c r="F69" s="4">
        <f t="shared" si="19"/>
        <v>0.4120444444444455</v>
      </c>
      <c r="G69" s="5">
        <f t="shared" si="20"/>
        <v>0.19409448818898056</v>
      </c>
      <c r="H69" s="1">
        <f t="shared" si="21"/>
        <v>0.010635314421313977</v>
      </c>
      <c r="I69" s="1"/>
      <c r="J69" s="16">
        <f t="shared" si="22"/>
        <v>103</v>
      </c>
      <c r="K69" s="4">
        <f t="shared" si="23"/>
        <v>0.41200000000000003</v>
      </c>
      <c r="L69" s="1">
        <f t="shared" si="24"/>
        <v>-0.00010786322942757387</v>
      </c>
    </row>
    <row r="70" spans="1:12" ht="12.75">
      <c r="A70">
        <f t="shared" si="17"/>
        <v>64</v>
      </c>
      <c r="B70" s="16">
        <f t="shared" si="18"/>
        <v>128</v>
      </c>
      <c r="C70" s="17">
        <f t="shared" si="15"/>
        <v>7324.21875</v>
      </c>
      <c r="D70" s="2">
        <f t="shared" si="16"/>
        <v>57.67101377952713</v>
      </c>
      <c r="E70" s="5">
        <f t="shared" si="14"/>
        <v>18.300000000000047</v>
      </c>
      <c r="F70" s="4">
        <f t="shared" si="19"/>
        <v>0.4164266666666678</v>
      </c>
      <c r="G70" s="5">
        <f t="shared" si="20"/>
        <v>0.193359375</v>
      </c>
      <c r="H70" s="1">
        <f t="shared" si="21"/>
        <v>0.010566086065573743</v>
      </c>
      <c r="I70" s="1"/>
      <c r="J70" s="16">
        <f t="shared" si="22"/>
        <v>104</v>
      </c>
      <c r="K70" s="4">
        <f t="shared" si="23"/>
        <v>0.41600000000000004</v>
      </c>
      <c r="L70" s="1">
        <f t="shared" si="24"/>
        <v>-0.001024590163936967</v>
      </c>
    </row>
    <row r="71" spans="1:12" ht="12.75">
      <c r="A71">
        <f t="shared" si="17"/>
        <v>64</v>
      </c>
      <c r="B71" s="16">
        <f t="shared" si="18"/>
        <v>129</v>
      </c>
      <c r="C71" s="17">
        <f t="shared" si="15"/>
        <v>7267.441860465116</v>
      </c>
      <c r="D71" s="2">
        <f t="shared" si="16"/>
        <v>56.776889534883594</v>
      </c>
      <c r="E71" s="5">
        <f t="shared" si="14"/>
        <v>18.350000000000048</v>
      </c>
      <c r="F71" s="4">
        <f t="shared" si="19"/>
        <v>0.42082666666666774</v>
      </c>
      <c r="G71" s="5">
        <f t="shared" si="20"/>
        <v>0.19263565891473178</v>
      </c>
      <c r="H71" s="1">
        <f t="shared" si="21"/>
        <v>0.010497856071647481</v>
      </c>
      <c r="I71" s="1"/>
      <c r="J71" s="16">
        <f t="shared" si="22"/>
        <v>105</v>
      </c>
      <c r="K71" s="4">
        <f t="shared" si="23"/>
        <v>0.42</v>
      </c>
      <c r="L71" s="1">
        <f t="shared" si="24"/>
        <v>-0.001964387554656888</v>
      </c>
    </row>
    <row r="72" spans="1:12" ht="12.75">
      <c r="A72">
        <f t="shared" si="17"/>
        <v>64</v>
      </c>
      <c r="B72" s="16">
        <f t="shared" si="18"/>
        <v>130</v>
      </c>
      <c r="C72" s="17">
        <f t="shared" si="15"/>
        <v>7211.538461538462</v>
      </c>
      <c r="D72" s="2">
        <f t="shared" si="16"/>
        <v>55.90339892665452</v>
      </c>
      <c r="E72" s="5">
        <f t="shared" si="14"/>
        <v>18.40000000000005</v>
      </c>
      <c r="F72" s="4">
        <f t="shared" si="19"/>
        <v>0.4252444444444456</v>
      </c>
      <c r="G72" s="5">
        <f t="shared" si="20"/>
        <v>0.19192307692307864</v>
      </c>
      <c r="H72" s="1">
        <f t="shared" si="21"/>
        <v>0.010430602006689028</v>
      </c>
      <c r="I72" s="1"/>
      <c r="J72" s="16">
        <f t="shared" si="22"/>
        <v>106</v>
      </c>
      <c r="K72" s="4">
        <f t="shared" si="23"/>
        <v>0.424</v>
      </c>
      <c r="L72" s="1">
        <f t="shared" si="24"/>
        <v>-0.00292642140468502</v>
      </c>
    </row>
    <row r="73" spans="1:12" ht="12.75">
      <c r="A73">
        <f t="shared" si="17"/>
        <v>64</v>
      </c>
      <c r="B73" s="16">
        <f t="shared" si="18"/>
        <v>131</v>
      </c>
      <c r="C73" s="17">
        <f t="shared" si="15"/>
        <v>7156.488549618321</v>
      </c>
      <c r="D73" s="2">
        <f t="shared" si="16"/>
        <v>55.04991192014131</v>
      </c>
      <c r="E73" s="5">
        <f t="shared" si="14"/>
        <v>18.45000000000005</v>
      </c>
      <c r="F73" s="4">
        <f t="shared" si="19"/>
        <v>0.42968000000000117</v>
      </c>
      <c r="G73" s="5">
        <f t="shared" si="20"/>
        <v>0.1912213740457993</v>
      </c>
      <c r="H73" s="1">
        <f t="shared" si="21"/>
        <v>0.010364302116303459</v>
      </c>
      <c r="I73" s="1"/>
      <c r="J73" s="16">
        <f t="shared" si="22"/>
        <v>107</v>
      </c>
      <c r="K73" s="4">
        <f t="shared" si="23"/>
        <v>0.428</v>
      </c>
      <c r="L73" s="1">
        <f t="shared" si="24"/>
        <v>-0.00390988642711132</v>
      </c>
    </row>
    <row r="74" spans="1:12" ht="12.75">
      <c r="A74">
        <f aca="true" t="shared" si="25" ref="A74:A130">A73</f>
        <v>64</v>
      </c>
      <c r="B74" s="16">
        <f aca="true" t="shared" si="26" ref="B74:B130">B73+1</f>
        <v>132</v>
      </c>
      <c r="C74" s="17">
        <f aca="true" t="shared" si="27" ref="C74:C130">60000000/(B74*A74)</f>
        <v>7102.272727272727</v>
      </c>
      <c r="D74" s="2">
        <f aca="true" t="shared" si="28" ref="D74:D130">C73-C74</f>
        <v>54.21582234559355</v>
      </c>
      <c r="E74" s="5">
        <f aca="true" t="shared" si="29" ref="E74:E130">E73+0.05</f>
        <v>18.50000000000005</v>
      </c>
      <c r="F74" s="4">
        <f aca="true" t="shared" si="30" ref="F74:F130">1000/(C74/60)/360*E74</f>
        <v>0.4341333333333345</v>
      </c>
      <c r="G74" s="5">
        <f t="shared" si="20"/>
        <v>0.19053030303030738</v>
      </c>
      <c r="H74" s="1">
        <f aca="true" t="shared" si="31" ref="H74:H130">(G74/E74)</f>
        <v>0.010298935298935507</v>
      </c>
      <c r="I74" s="1"/>
      <c r="J74" s="16">
        <f aca="true" t="shared" si="32" ref="J74:J130">INT(F74/$K$1)</f>
        <v>108</v>
      </c>
      <c r="K74" s="4">
        <f aca="true" t="shared" si="33" ref="K74:K130">INT(F74/$K$1)*$K$1</f>
        <v>0.432</v>
      </c>
      <c r="L74" s="1">
        <f aca="true" t="shared" si="34" ref="L74:L130">(K74/F74-1)</f>
        <v>-0.004914004914007508</v>
      </c>
    </row>
    <row r="75" spans="1:12" ht="12.75">
      <c r="A75">
        <f t="shared" si="25"/>
        <v>64</v>
      </c>
      <c r="B75" s="16">
        <f t="shared" si="26"/>
        <v>133</v>
      </c>
      <c r="C75" s="17">
        <f t="shared" si="27"/>
        <v>7048.872180451128</v>
      </c>
      <c r="D75" s="2">
        <f t="shared" si="28"/>
        <v>53.400546821599164</v>
      </c>
      <c r="E75" s="5">
        <f t="shared" si="29"/>
        <v>18.55000000000005</v>
      </c>
      <c r="F75" s="4">
        <f t="shared" si="30"/>
        <v>0.4386044444444457</v>
      </c>
      <c r="G75" s="5">
        <f t="shared" si="20"/>
        <v>0.18984962406014816</v>
      </c>
      <c r="H75" s="1">
        <f t="shared" si="31"/>
        <v>0.010234481081409577</v>
      </c>
      <c r="I75" s="1"/>
      <c r="J75" s="16">
        <f t="shared" si="32"/>
        <v>109</v>
      </c>
      <c r="K75" s="4">
        <f t="shared" si="33"/>
        <v>0.436</v>
      </c>
      <c r="L75" s="1">
        <f t="shared" si="34"/>
        <v>-0.0059380256571375245</v>
      </c>
    </row>
    <row r="76" spans="1:12" ht="12.75">
      <c r="A76">
        <f t="shared" si="25"/>
        <v>64</v>
      </c>
      <c r="B76" s="16">
        <f t="shared" si="26"/>
        <v>134</v>
      </c>
      <c r="C76" s="17">
        <f t="shared" si="27"/>
        <v>6996.268656716418</v>
      </c>
      <c r="D76" s="2">
        <f t="shared" si="28"/>
        <v>52.6035237347096</v>
      </c>
      <c r="E76" s="5">
        <f t="shared" si="29"/>
        <v>18.60000000000005</v>
      </c>
      <c r="F76" s="4">
        <f t="shared" si="30"/>
        <v>0.4430933333333345</v>
      </c>
      <c r="G76" s="5">
        <f t="shared" si="20"/>
        <v>0.18917910447761344</v>
      </c>
      <c r="H76" s="1">
        <f t="shared" si="31"/>
        <v>0.010170919595570586</v>
      </c>
      <c r="I76" s="1"/>
      <c r="J76" s="16">
        <f t="shared" si="32"/>
        <v>110</v>
      </c>
      <c r="K76" s="4">
        <f t="shared" si="33"/>
        <v>0.44</v>
      </c>
      <c r="L76" s="1">
        <f t="shared" si="34"/>
        <v>-0.006981222917672336</v>
      </c>
    </row>
    <row r="77" spans="1:12" ht="12.75">
      <c r="A77">
        <f t="shared" si="25"/>
        <v>64</v>
      </c>
      <c r="B77" s="16">
        <f t="shared" si="26"/>
        <v>135</v>
      </c>
      <c r="C77" s="17">
        <f t="shared" si="27"/>
        <v>6944.444444444444</v>
      </c>
      <c r="D77" s="2">
        <f t="shared" si="28"/>
        <v>51.82421227197392</v>
      </c>
      <c r="E77" s="5">
        <f t="shared" si="29"/>
        <v>18.650000000000052</v>
      </c>
      <c r="F77" s="4">
        <f t="shared" si="30"/>
        <v>0.4476000000000013</v>
      </c>
      <c r="G77" s="5">
        <f t="shared" si="20"/>
        <v>0.18851851851852075</v>
      </c>
      <c r="H77" s="1">
        <f t="shared" si="31"/>
        <v>0.010108231555952828</v>
      </c>
      <c r="I77" s="1"/>
      <c r="J77" s="16">
        <f t="shared" si="32"/>
        <v>111</v>
      </c>
      <c r="K77" s="4">
        <f t="shared" si="33"/>
        <v>0.444</v>
      </c>
      <c r="L77" s="1">
        <f t="shared" si="34"/>
        <v>-0.00804289544236203</v>
      </c>
    </row>
    <row r="78" spans="1:12" ht="12.75">
      <c r="A78">
        <f t="shared" si="25"/>
        <v>64</v>
      </c>
      <c r="B78" s="16">
        <f t="shared" si="26"/>
        <v>136</v>
      </c>
      <c r="C78" s="17">
        <f t="shared" si="27"/>
        <v>6893.382352941177</v>
      </c>
      <c r="D78" s="2">
        <f t="shared" si="28"/>
        <v>51.062091503267766</v>
      </c>
      <c r="E78" s="5">
        <f t="shared" si="29"/>
        <v>18.700000000000053</v>
      </c>
      <c r="F78" s="4">
        <f t="shared" si="30"/>
        <v>0.45212444444444577</v>
      </c>
      <c r="G78" s="5">
        <f t="shared" si="20"/>
        <v>0.1878676470588232</v>
      </c>
      <c r="H78" s="1">
        <f t="shared" si="31"/>
        <v>0.010046398238439714</v>
      </c>
      <c r="I78" s="1"/>
      <c r="J78" s="16">
        <f t="shared" si="32"/>
        <v>113</v>
      </c>
      <c r="K78" s="4">
        <f t="shared" si="33"/>
        <v>0.452</v>
      </c>
      <c r="L78" s="1">
        <f t="shared" si="34"/>
        <v>-0.0002752437873574376</v>
      </c>
    </row>
    <row r="79" spans="1:12" ht="12.75">
      <c r="A79">
        <f t="shared" si="25"/>
        <v>64</v>
      </c>
      <c r="B79" s="16">
        <f t="shared" si="26"/>
        <v>137</v>
      </c>
      <c r="C79" s="17">
        <f t="shared" si="27"/>
        <v>6843.065693430657</v>
      </c>
      <c r="D79" s="2">
        <f t="shared" si="28"/>
        <v>50.31665951051946</v>
      </c>
      <c r="E79" s="5">
        <f t="shared" si="29"/>
        <v>18.750000000000053</v>
      </c>
      <c r="F79" s="4">
        <f t="shared" si="30"/>
        <v>0.45666666666666794</v>
      </c>
      <c r="G79" s="5">
        <f t="shared" si="20"/>
        <v>0.1872262773722646</v>
      </c>
      <c r="H79" s="1">
        <f t="shared" si="31"/>
        <v>0.009985401459854083</v>
      </c>
      <c r="I79" s="1"/>
      <c r="J79" s="16">
        <f t="shared" si="32"/>
        <v>114</v>
      </c>
      <c r="K79" s="4">
        <f t="shared" si="33"/>
        <v>0.456</v>
      </c>
      <c r="L79" s="1">
        <f t="shared" si="34"/>
        <v>-0.0014598540146012473</v>
      </c>
    </row>
    <row r="80" spans="1:12" ht="12.75">
      <c r="A80">
        <f t="shared" si="25"/>
        <v>64</v>
      </c>
      <c r="B80" s="16">
        <f t="shared" si="26"/>
        <v>138</v>
      </c>
      <c r="C80" s="17">
        <f t="shared" si="27"/>
        <v>6793.478260869565</v>
      </c>
      <c r="D80" s="2">
        <f t="shared" si="28"/>
        <v>49.5874325610921</v>
      </c>
      <c r="E80" s="5">
        <f t="shared" si="29"/>
        <v>18.800000000000054</v>
      </c>
      <c r="F80" s="4">
        <f t="shared" si="30"/>
        <v>0.461226666666668</v>
      </c>
      <c r="G80" s="5">
        <f t="shared" si="20"/>
        <v>0.18659420289855433</v>
      </c>
      <c r="H80" s="1">
        <f t="shared" si="31"/>
        <v>0.009925223558433713</v>
      </c>
      <c r="I80" s="1"/>
      <c r="J80" s="16">
        <f t="shared" si="32"/>
        <v>115</v>
      </c>
      <c r="K80" s="4">
        <f t="shared" si="33"/>
        <v>0.46</v>
      </c>
      <c r="L80" s="1">
        <f t="shared" si="34"/>
        <v>-0.002659574468087955</v>
      </c>
    </row>
    <row r="81" spans="1:12" ht="12.75">
      <c r="A81">
        <f t="shared" si="25"/>
        <v>64</v>
      </c>
      <c r="B81" s="16">
        <f t="shared" si="26"/>
        <v>139</v>
      </c>
      <c r="C81" s="17">
        <f t="shared" si="27"/>
        <v>6744.604316546763</v>
      </c>
      <c r="D81" s="2">
        <f t="shared" si="28"/>
        <v>48.873944322802345</v>
      </c>
      <c r="E81" s="5">
        <f t="shared" si="29"/>
        <v>18.850000000000055</v>
      </c>
      <c r="F81" s="4">
        <f t="shared" si="30"/>
        <v>0.46580444444444585</v>
      </c>
      <c r="G81" s="5">
        <f t="shared" si="20"/>
        <v>0.18597122302158198</v>
      </c>
      <c r="H81" s="1">
        <f t="shared" si="31"/>
        <v>0.009865847375150208</v>
      </c>
      <c r="I81" s="1"/>
      <c r="J81" s="16">
        <f t="shared" si="32"/>
        <v>116</v>
      </c>
      <c r="K81" s="4">
        <f t="shared" si="33"/>
        <v>0.464</v>
      </c>
      <c r="L81" s="1">
        <f t="shared" si="34"/>
        <v>-0.0038738240177118577</v>
      </c>
    </row>
    <row r="82" spans="1:12" ht="12.75">
      <c r="A82">
        <f t="shared" si="25"/>
        <v>64</v>
      </c>
      <c r="B82" s="16">
        <f t="shared" si="26"/>
        <v>140</v>
      </c>
      <c r="C82" s="17">
        <f t="shared" si="27"/>
        <v>6696.428571428572</v>
      </c>
      <c r="D82" s="2">
        <f t="shared" si="28"/>
        <v>48.17574511819112</v>
      </c>
      <c r="E82" s="5">
        <f t="shared" si="29"/>
        <v>18.900000000000055</v>
      </c>
      <c r="F82" s="4">
        <f t="shared" si="30"/>
        <v>0.4704000000000014</v>
      </c>
      <c r="G82" s="5">
        <f t="shared" si="20"/>
        <v>0.18535714285713922</v>
      </c>
      <c r="H82" s="1">
        <f t="shared" si="31"/>
        <v>0.009807256235827443</v>
      </c>
      <c r="I82" s="1"/>
      <c r="J82" s="16">
        <f t="shared" si="32"/>
        <v>117</v>
      </c>
      <c r="K82" s="4">
        <f t="shared" si="33"/>
        <v>0.468</v>
      </c>
      <c r="L82" s="1">
        <f t="shared" si="34"/>
        <v>-0.005102040816329367</v>
      </c>
    </row>
    <row r="83" spans="1:12" ht="12.75">
      <c r="A83">
        <f t="shared" si="25"/>
        <v>64</v>
      </c>
      <c r="B83" s="16">
        <f t="shared" si="26"/>
        <v>141</v>
      </c>
      <c r="C83" s="17">
        <f t="shared" si="27"/>
        <v>6648.936170212766</v>
      </c>
      <c r="D83" s="2">
        <f t="shared" si="28"/>
        <v>47.49240121580533</v>
      </c>
      <c r="E83" s="5">
        <f t="shared" si="29"/>
        <v>18.950000000000056</v>
      </c>
      <c r="F83" s="4">
        <f t="shared" si="30"/>
        <v>0.4750133333333347</v>
      </c>
      <c r="G83" s="5">
        <f t="shared" si="20"/>
        <v>0.18475177304964419</v>
      </c>
      <c r="H83" s="1">
        <f t="shared" si="31"/>
        <v>0.009749433934018134</v>
      </c>
      <c r="I83" s="1"/>
      <c r="J83" s="16">
        <f t="shared" si="32"/>
        <v>118</v>
      </c>
      <c r="K83" s="4">
        <f t="shared" si="33"/>
        <v>0.47200000000000003</v>
      </c>
      <c r="L83" s="1">
        <f t="shared" si="34"/>
        <v>-0.006343681580870619</v>
      </c>
    </row>
    <row r="84" spans="1:12" ht="12.75">
      <c r="A84">
        <f t="shared" si="25"/>
        <v>64</v>
      </c>
      <c r="B84" s="16">
        <f t="shared" si="26"/>
        <v>142</v>
      </c>
      <c r="C84" s="17">
        <f t="shared" si="27"/>
        <v>6602.112676056338</v>
      </c>
      <c r="D84" s="2">
        <f t="shared" si="28"/>
        <v>46.82349415642784</v>
      </c>
      <c r="E84" s="5">
        <f t="shared" si="29"/>
        <v>19.000000000000057</v>
      </c>
      <c r="F84" s="4">
        <f t="shared" si="30"/>
        <v>0.4796444444444458</v>
      </c>
      <c r="G84" s="5">
        <f t="shared" si="20"/>
        <v>0.18415492957746693</v>
      </c>
      <c r="H84" s="1">
        <f t="shared" si="31"/>
        <v>0.009692364714603493</v>
      </c>
      <c r="I84" s="1"/>
      <c r="J84" s="16">
        <f t="shared" si="32"/>
        <v>119</v>
      </c>
      <c r="K84" s="4">
        <f t="shared" si="33"/>
        <v>0.47600000000000003</v>
      </c>
      <c r="L84" s="1">
        <f t="shared" si="34"/>
        <v>-0.0075982209043763405</v>
      </c>
    </row>
    <row r="85" spans="1:12" ht="12.75">
      <c r="A85">
        <f t="shared" si="25"/>
        <v>64</v>
      </c>
      <c r="B85" s="16">
        <f t="shared" si="26"/>
        <v>143</v>
      </c>
      <c r="C85" s="17">
        <f t="shared" si="27"/>
        <v>6555.944055944056</v>
      </c>
      <c r="D85" s="2">
        <f t="shared" si="28"/>
        <v>46.16862011228204</v>
      </c>
      <c r="E85" s="5">
        <f t="shared" si="29"/>
        <v>19.050000000000058</v>
      </c>
      <c r="F85" s="4">
        <f t="shared" si="30"/>
        <v>0.4842933333333348</v>
      </c>
      <c r="G85" s="5">
        <f t="shared" si="20"/>
        <v>0.18356643356643332</v>
      </c>
      <c r="H85" s="1">
        <f t="shared" si="31"/>
        <v>0.00963603325808046</v>
      </c>
      <c r="I85" s="1"/>
      <c r="J85" s="16">
        <f t="shared" si="32"/>
        <v>121</v>
      </c>
      <c r="K85" s="4">
        <f t="shared" si="33"/>
        <v>0.484</v>
      </c>
      <c r="L85" s="1">
        <f t="shared" si="34"/>
        <v>-0.0006056935190823509</v>
      </c>
    </row>
    <row r="86" spans="1:12" ht="12.75">
      <c r="A86">
        <f t="shared" si="25"/>
        <v>64</v>
      </c>
      <c r="B86" s="16">
        <f t="shared" si="26"/>
        <v>144</v>
      </c>
      <c r="C86" s="17">
        <f t="shared" si="27"/>
        <v>6510.416666666667</v>
      </c>
      <c r="D86" s="2">
        <f t="shared" si="28"/>
        <v>45.527389277389375</v>
      </c>
      <c r="E86" s="5">
        <f t="shared" si="29"/>
        <v>19.10000000000006</v>
      </c>
      <c r="F86" s="4">
        <f t="shared" si="30"/>
        <v>0.48896000000000145</v>
      </c>
      <c r="G86" s="5">
        <f t="shared" si="20"/>
        <v>0.1829861111111093</v>
      </c>
      <c r="H86" s="1">
        <f t="shared" si="31"/>
        <v>0.009580424665503075</v>
      </c>
      <c r="I86" s="1"/>
      <c r="J86" s="16">
        <f t="shared" si="32"/>
        <v>122</v>
      </c>
      <c r="K86" s="4">
        <f t="shared" si="33"/>
        <v>0.488</v>
      </c>
      <c r="L86" s="1">
        <f t="shared" si="34"/>
        <v>-0.0019633507853432652</v>
      </c>
    </row>
    <row r="87" spans="1:12" ht="12.75">
      <c r="A87">
        <f t="shared" si="25"/>
        <v>64</v>
      </c>
      <c r="B87" s="16">
        <f t="shared" si="26"/>
        <v>145</v>
      </c>
      <c r="C87" s="17">
        <f t="shared" si="27"/>
        <v>6465.517241379311</v>
      </c>
      <c r="D87" s="2">
        <f t="shared" si="28"/>
        <v>44.89942528735628</v>
      </c>
      <c r="E87" s="5">
        <f t="shared" si="29"/>
        <v>19.15000000000006</v>
      </c>
      <c r="F87" s="4">
        <f t="shared" si="30"/>
        <v>0.4936444444444459</v>
      </c>
      <c r="G87" s="5">
        <f t="shared" si="20"/>
        <v>0.18241379310345351</v>
      </c>
      <c r="H87" s="1">
        <f t="shared" si="31"/>
        <v>0.009525524444044541</v>
      </c>
      <c r="I87" s="1"/>
      <c r="J87" s="16">
        <f t="shared" si="32"/>
        <v>123</v>
      </c>
      <c r="K87" s="4">
        <f t="shared" si="33"/>
        <v>0.492</v>
      </c>
      <c r="L87" s="1">
        <f t="shared" si="34"/>
        <v>-0.0033312325560486133</v>
      </c>
    </row>
    <row r="88" spans="1:12" ht="12.75">
      <c r="A88">
        <f t="shared" si="25"/>
        <v>64</v>
      </c>
      <c r="B88" s="16">
        <f t="shared" si="26"/>
        <v>146</v>
      </c>
      <c r="C88" s="17">
        <f t="shared" si="27"/>
        <v>6421.232876712329</v>
      </c>
      <c r="D88" s="2">
        <f t="shared" si="28"/>
        <v>44.28436466698167</v>
      </c>
      <c r="E88" s="5">
        <f t="shared" si="29"/>
        <v>19.20000000000006</v>
      </c>
      <c r="F88" s="4">
        <f t="shared" si="30"/>
        <v>0.4983466666666682</v>
      </c>
      <c r="G88" s="5">
        <f t="shared" si="20"/>
        <v>0.18184931506849722</v>
      </c>
      <c r="H88" s="1">
        <f t="shared" si="31"/>
        <v>0.009471318493150867</v>
      </c>
      <c r="I88" s="1"/>
      <c r="J88" s="16">
        <f t="shared" si="32"/>
        <v>124</v>
      </c>
      <c r="K88" s="4">
        <f t="shared" si="33"/>
        <v>0.496</v>
      </c>
      <c r="L88" s="1">
        <f t="shared" si="34"/>
        <v>-0.004708904109592127</v>
      </c>
    </row>
    <row r="89" spans="1:12" ht="12.75">
      <c r="A89">
        <f t="shared" si="25"/>
        <v>64</v>
      </c>
      <c r="B89" s="16">
        <f t="shared" si="26"/>
        <v>147</v>
      </c>
      <c r="C89" s="17">
        <f t="shared" si="27"/>
        <v>6377.551020408163</v>
      </c>
      <c r="D89" s="2">
        <f t="shared" si="28"/>
        <v>43.681856304166104</v>
      </c>
      <c r="E89" s="5">
        <f t="shared" si="29"/>
        <v>19.25000000000006</v>
      </c>
      <c r="F89" s="4">
        <f t="shared" si="30"/>
        <v>0.5030666666666683</v>
      </c>
      <c r="G89" s="5">
        <f t="shared" si="20"/>
        <v>0.18129251700680626</v>
      </c>
      <c r="H89" s="1">
        <f t="shared" si="31"/>
        <v>0.009417793091262634</v>
      </c>
      <c r="I89" s="1"/>
      <c r="J89" s="16">
        <f t="shared" si="32"/>
        <v>125</v>
      </c>
      <c r="K89" s="4">
        <f t="shared" si="33"/>
        <v>0.5</v>
      </c>
      <c r="L89" s="1">
        <f t="shared" si="34"/>
        <v>-0.00609594487145837</v>
      </c>
    </row>
    <row r="90" spans="1:12" ht="12.75">
      <c r="A90">
        <f t="shared" si="25"/>
        <v>64</v>
      </c>
      <c r="B90" s="16">
        <f t="shared" si="26"/>
        <v>148</v>
      </c>
      <c r="C90" s="17">
        <f t="shared" si="27"/>
        <v>6334.459459459459</v>
      </c>
      <c r="D90" s="2">
        <f t="shared" si="28"/>
        <v>43.09156094870377</v>
      </c>
      <c r="E90" s="5">
        <f t="shared" si="29"/>
        <v>19.30000000000006</v>
      </c>
      <c r="F90" s="4">
        <f t="shared" si="30"/>
        <v>0.5078044444444461</v>
      </c>
      <c r="G90" s="5">
        <f t="shared" si="20"/>
        <v>0.1807432432432421</v>
      </c>
      <c r="H90" s="1">
        <f t="shared" si="31"/>
        <v>0.009364934883069508</v>
      </c>
      <c r="I90" s="1"/>
      <c r="J90" s="16">
        <f t="shared" si="32"/>
        <v>126</v>
      </c>
      <c r="K90" s="4">
        <f t="shared" si="33"/>
        <v>0.504</v>
      </c>
      <c r="L90" s="1">
        <f t="shared" si="34"/>
        <v>-0.007491947906458796</v>
      </c>
    </row>
    <row r="91" spans="1:12" ht="12.75">
      <c r="A91">
        <f t="shared" si="25"/>
        <v>64</v>
      </c>
      <c r="B91" s="16">
        <f t="shared" si="26"/>
        <v>149</v>
      </c>
      <c r="C91" s="17">
        <f t="shared" si="27"/>
        <v>6291.946308724832</v>
      </c>
      <c r="D91" s="2">
        <f t="shared" si="28"/>
        <v>42.513150734626834</v>
      </c>
      <c r="E91" s="5">
        <f t="shared" si="29"/>
        <v>19.350000000000062</v>
      </c>
      <c r="F91" s="4">
        <f t="shared" si="30"/>
        <v>0.5125600000000016</v>
      </c>
      <c r="G91" s="5">
        <f t="shared" si="20"/>
        <v>0.18020134228187956</v>
      </c>
      <c r="H91" s="1">
        <f t="shared" si="31"/>
        <v>0.009312730867280569</v>
      </c>
      <c r="I91" s="1"/>
      <c r="J91" s="16">
        <f t="shared" si="32"/>
        <v>128</v>
      </c>
      <c r="K91" s="4">
        <f t="shared" si="33"/>
        <v>0.512</v>
      </c>
      <c r="L91" s="1">
        <f t="shared" si="34"/>
        <v>-0.0010925550179521348</v>
      </c>
    </row>
    <row r="92" spans="1:12" ht="12.75">
      <c r="A92">
        <f t="shared" si="25"/>
        <v>64</v>
      </c>
      <c r="B92" s="16">
        <f t="shared" si="26"/>
        <v>150</v>
      </c>
      <c r="C92" s="17">
        <f t="shared" si="27"/>
        <v>6250</v>
      </c>
      <c r="D92" s="2">
        <f t="shared" si="28"/>
        <v>41.946308724832306</v>
      </c>
      <c r="E92" s="5">
        <f t="shared" si="29"/>
        <v>19.400000000000063</v>
      </c>
      <c r="F92" s="4">
        <f t="shared" si="30"/>
        <v>0.517333333333335</v>
      </c>
      <c r="G92" s="5">
        <f t="shared" si="20"/>
        <v>0.17966666666666953</v>
      </c>
      <c r="H92" s="1">
        <f t="shared" si="31"/>
        <v>0.009261168384879843</v>
      </c>
      <c r="I92" s="1"/>
      <c r="J92" s="16">
        <f t="shared" si="32"/>
        <v>129</v>
      </c>
      <c r="K92" s="4">
        <f t="shared" si="33"/>
        <v>0.516</v>
      </c>
      <c r="L92" s="1">
        <f t="shared" si="34"/>
        <v>-0.0025773195876319654</v>
      </c>
    </row>
    <row r="93" spans="1:12" ht="12.75">
      <c r="A93">
        <f t="shared" si="25"/>
        <v>64</v>
      </c>
      <c r="B93" s="16">
        <f t="shared" si="26"/>
        <v>151</v>
      </c>
      <c r="C93" s="17">
        <f t="shared" si="27"/>
        <v>6208.609271523179</v>
      </c>
      <c r="D93" s="2">
        <f t="shared" si="28"/>
        <v>41.390728476821096</v>
      </c>
      <c r="E93" s="5">
        <f t="shared" si="29"/>
        <v>19.450000000000063</v>
      </c>
      <c r="F93" s="4">
        <f t="shared" si="30"/>
        <v>0.5221244444444462</v>
      </c>
      <c r="G93" s="5">
        <f t="shared" si="20"/>
        <v>0.1791390728476827</v>
      </c>
      <c r="H93" s="1">
        <f t="shared" si="31"/>
        <v>0.009210235107849981</v>
      </c>
      <c r="I93" s="1"/>
      <c r="J93" s="16">
        <f t="shared" si="32"/>
        <v>130</v>
      </c>
      <c r="K93" s="4">
        <f t="shared" si="33"/>
        <v>0.52</v>
      </c>
      <c r="L93" s="1">
        <f t="shared" si="34"/>
        <v>-0.004068846933045989</v>
      </c>
    </row>
    <row r="94" spans="1:12" ht="12.75">
      <c r="A94">
        <f t="shared" si="25"/>
        <v>64</v>
      </c>
      <c r="B94" s="16">
        <f t="shared" si="26"/>
        <v>152</v>
      </c>
      <c r="C94" s="17">
        <f t="shared" si="27"/>
        <v>6167.763157894737</v>
      </c>
      <c r="D94" s="2">
        <f t="shared" si="28"/>
        <v>40.846113628442254</v>
      </c>
      <c r="E94" s="5">
        <f t="shared" si="29"/>
        <v>19.500000000000064</v>
      </c>
      <c r="F94" s="4">
        <f t="shared" si="30"/>
        <v>0.526933333333335</v>
      </c>
      <c r="G94" s="5">
        <f t="shared" si="20"/>
        <v>0.17861842105262937</v>
      </c>
      <c r="H94" s="1">
        <f t="shared" si="31"/>
        <v>0.009159919028339937</v>
      </c>
      <c r="I94" s="1"/>
      <c r="J94" s="16">
        <f t="shared" si="32"/>
        <v>131</v>
      </c>
      <c r="K94" s="4">
        <f t="shared" si="33"/>
        <v>0.524</v>
      </c>
      <c r="L94" s="1">
        <f t="shared" si="34"/>
        <v>-0.005566801619436346</v>
      </c>
    </row>
    <row r="95" spans="1:12" ht="12.75">
      <c r="A95">
        <f t="shared" si="25"/>
        <v>64</v>
      </c>
      <c r="B95" s="16">
        <f t="shared" si="26"/>
        <v>153</v>
      </c>
      <c r="C95" s="17">
        <f t="shared" si="27"/>
        <v>6127.450980392156</v>
      </c>
      <c r="D95" s="2">
        <f t="shared" si="28"/>
        <v>40.3121775025802</v>
      </c>
      <c r="E95" s="5">
        <f t="shared" si="29"/>
        <v>19.550000000000065</v>
      </c>
      <c r="F95" s="4">
        <f t="shared" si="30"/>
        <v>0.5317600000000017</v>
      </c>
      <c r="G95" s="5">
        <f t="shared" si="20"/>
        <v>0.17810457516340605</v>
      </c>
      <c r="H95" s="1">
        <f t="shared" si="31"/>
        <v>0.009110208448256035</v>
      </c>
      <c r="I95" s="1"/>
      <c r="J95" s="16">
        <f t="shared" si="32"/>
        <v>132</v>
      </c>
      <c r="K95" s="4">
        <f t="shared" si="33"/>
        <v>0.528</v>
      </c>
      <c r="L95" s="1">
        <f t="shared" si="34"/>
        <v>-0.007070859034153831</v>
      </c>
    </row>
    <row r="96" spans="1:12" ht="12.75">
      <c r="A96">
        <f t="shared" si="25"/>
        <v>64</v>
      </c>
      <c r="B96" s="16">
        <f t="shared" si="26"/>
        <v>154</v>
      </c>
      <c r="C96" s="17">
        <f t="shared" si="27"/>
        <v>6087.662337662337</v>
      </c>
      <c r="D96" s="2">
        <f t="shared" si="28"/>
        <v>39.788642729819</v>
      </c>
      <c r="E96" s="5">
        <f t="shared" si="29"/>
        <v>19.600000000000065</v>
      </c>
      <c r="F96" s="4">
        <f t="shared" si="30"/>
        <v>0.5366044444444463</v>
      </c>
      <c r="G96" s="5">
        <f t="shared" si="20"/>
        <v>0.17759740259740653</v>
      </c>
      <c r="H96" s="1">
        <f t="shared" si="31"/>
        <v>0.009061091969255405</v>
      </c>
      <c r="I96" s="1"/>
      <c r="J96" s="16">
        <f t="shared" si="32"/>
        <v>134</v>
      </c>
      <c r="K96" s="4">
        <f t="shared" si="33"/>
        <v>0.536</v>
      </c>
      <c r="L96" s="1">
        <f t="shared" si="34"/>
        <v>-0.0011264245958158003</v>
      </c>
    </row>
    <row r="97" spans="1:12" ht="12.75">
      <c r="A97">
        <f t="shared" si="25"/>
        <v>64</v>
      </c>
      <c r="B97" s="16">
        <f t="shared" si="26"/>
        <v>155</v>
      </c>
      <c r="C97" s="17">
        <f t="shared" si="27"/>
        <v>6048.387096774193</v>
      </c>
      <c r="D97" s="2">
        <f t="shared" si="28"/>
        <v>39.27524088814425</v>
      </c>
      <c r="E97" s="5">
        <f t="shared" si="29"/>
        <v>19.650000000000066</v>
      </c>
      <c r="F97" s="4">
        <f t="shared" si="30"/>
        <v>0.5414666666666685</v>
      </c>
      <c r="G97" s="5">
        <f t="shared" si="20"/>
        <v>0.17709677419355074</v>
      </c>
      <c r="H97" s="1">
        <f t="shared" si="31"/>
        <v>0.009012558483132323</v>
      </c>
      <c r="I97" s="1"/>
      <c r="J97" s="16">
        <f t="shared" si="32"/>
        <v>135</v>
      </c>
      <c r="K97" s="4">
        <f t="shared" si="33"/>
        <v>0.54</v>
      </c>
      <c r="L97" s="1">
        <f t="shared" si="34"/>
        <v>-0.00270869244028904</v>
      </c>
    </row>
    <row r="98" spans="1:12" ht="12.75">
      <c r="A98">
        <f t="shared" si="25"/>
        <v>64</v>
      </c>
      <c r="B98" s="16">
        <f t="shared" si="26"/>
        <v>156</v>
      </c>
      <c r="C98" s="17">
        <f t="shared" si="27"/>
        <v>6009.615384615385</v>
      </c>
      <c r="D98" s="2">
        <f t="shared" si="28"/>
        <v>38.77171215880844</v>
      </c>
      <c r="E98" s="5">
        <f t="shared" si="29"/>
        <v>19.700000000000067</v>
      </c>
      <c r="F98" s="4">
        <f t="shared" si="30"/>
        <v>0.5463466666666685</v>
      </c>
      <c r="G98" s="5">
        <f t="shared" si="20"/>
        <v>0.17660256410256636</v>
      </c>
      <c r="H98" s="1">
        <f t="shared" si="31"/>
        <v>0.00896459716256679</v>
      </c>
      <c r="I98" s="1"/>
      <c r="J98" s="16">
        <f t="shared" si="32"/>
        <v>136</v>
      </c>
      <c r="K98" s="4">
        <f t="shared" si="33"/>
        <v>0.544</v>
      </c>
      <c r="L98" s="1">
        <f t="shared" si="34"/>
        <v>-0.004295197188601496</v>
      </c>
    </row>
    <row r="99" spans="1:12" ht="12.75">
      <c r="A99">
        <f t="shared" si="25"/>
        <v>64</v>
      </c>
      <c r="B99" s="16">
        <f t="shared" si="26"/>
        <v>157</v>
      </c>
      <c r="C99" s="17">
        <f t="shared" si="27"/>
        <v>5971.337579617834</v>
      </c>
      <c r="D99" s="2">
        <f t="shared" si="28"/>
        <v>38.27780499755045</v>
      </c>
      <c r="E99" s="5">
        <f t="shared" si="29"/>
        <v>19.750000000000068</v>
      </c>
      <c r="F99" s="4">
        <f t="shared" si="30"/>
        <v>0.5512444444444463</v>
      </c>
      <c r="G99" s="5">
        <f t="shared" si="20"/>
        <v>0.17611464968152646</v>
      </c>
      <c r="H99" s="1">
        <f t="shared" si="31"/>
        <v>0.008917197452229157</v>
      </c>
      <c r="I99" s="1"/>
      <c r="J99" s="16">
        <f t="shared" si="32"/>
        <v>137</v>
      </c>
      <c r="K99" s="4">
        <f t="shared" si="33"/>
        <v>0.548</v>
      </c>
      <c r="L99" s="1">
        <f t="shared" si="34"/>
        <v>-0.005885672821094978</v>
      </c>
    </row>
    <row r="100" spans="1:12" ht="12.75">
      <c r="A100">
        <f t="shared" si="25"/>
        <v>64</v>
      </c>
      <c r="B100" s="16">
        <f t="shared" si="26"/>
        <v>158</v>
      </c>
      <c r="C100" s="17">
        <f t="shared" si="27"/>
        <v>5933.544303797468</v>
      </c>
      <c r="D100" s="2">
        <f t="shared" si="28"/>
        <v>37.793275820366034</v>
      </c>
      <c r="E100" s="5">
        <f t="shared" si="29"/>
        <v>19.800000000000068</v>
      </c>
      <c r="F100" s="4">
        <f t="shared" si="30"/>
        <v>0.5561600000000019</v>
      </c>
      <c r="G100" s="5">
        <f t="shared" si="20"/>
        <v>0.17563291139240533</v>
      </c>
      <c r="H100" s="1">
        <f t="shared" si="31"/>
        <v>0.00887034906022246</v>
      </c>
      <c r="I100" s="1"/>
      <c r="J100" s="16">
        <f t="shared" si="32"/>
        <v>139</v>
      </c>
      <c r="K100" s="4">
        <f t="shared" si="33"/>
        <v>0.556</v>
      </c>
      <c r="L100" s="1">
        <f t="shared" si="34"/>
        <v>-0.0002876869965510176</v>
      </c>
    </row>
    <row r="101" spans="1:12" ht="12.75">
      <c r="A101">
        <f t="shared" si="25"/>
        <v>64</v>
      </c>
      <c r="B101" s="16">
        <f t="shared" si="26"/>
        <v>159</v>
      </c>
      <c r="C101" s="17">
        <f t="shared" si="27"/>
        <v>5896.226415094339</v>
      </c>
      <c r="D101" s="2">
        <f t="shared" si="28"/>
        <v>37.31788870312903</v>
      </c>
      <c r="E101" s="5">
        <f t="shared" si="29"/>
        <v>19.85000000000007</v>
      </c>
      <c r="F101" s="4">
        <f t="shared" si="30"/>
        <v>0.5610933333333352</v>
      </c>
      <c r="G101" s="5">
        <f t="shared" si="20"/>
        <v>0.1751572327044073</v>
      </c>
      <c r="H101" s="1">
        <f t="shared" si="31"/>
        <v>0.008824041949844166</v>
      </c>
      <c r="I101" s="1"/>
      <c r="J101" s="16">
        <f t="shared" si="32"/>
        <v>140</v>
      </c>
      <c r="K101" s="4">
        <f t="shared" si="33"/>
        <v>0.56</v>
      </c>
      <c r="L101" s="1">
        <f t="shared" si="34"/>
        <v>-0.0019485765885683959</v>
      </c>
    </row>
    <row r="102" spans="1:12" ht="12.75">
      <c r="A102">
        <f t="shared" si="25"/>
        <v>64</v>
      </c>
      <c r="B102" s="16">
        <f t="shared" si="26"/>
        <v>160</v>
      </c>
      <c r="C102" s="17">
        <f t="shared" si="27"/>
        <v>5859.375</v>
      </c>
      <c r="D102" s="2">
        <f t="shared" si="28"/>
        <v>36.851415094339245</v>
      </c>
      <c r="E102" s="5">
        <f t="shared" si="29"/>
        <v>19.90000000000007</v>
      </c>
      <c r="F102" s="4">
        <f t="shared" si="30"/>
        <v>0.5660444444444465</v>
      </c>
      <c r="G102" s="5">
        <f t="shared" si="20"/>
        <v>0.174687500000001</v>
      </c>
      <c r="H102" s="1">
        <f t="shared" si="31"/>
        <v>0.00877826633165831</v>
      </c>
      <c r="I102" s="1"/>
      <c r="J102" s="16">
        <f t="shared" si="32"/>
        <v>141</v>
      </c>
      <c r="K102" s="4">
        <f t="shared" si="33"/>
        <v>0.5640000000000001</v>
      </c>
      <c r="L102" s="1">
        <f t="shared" si="34"/>
        <v>-0.003611809045229619</v>
      </c>
    </row>
    <row r="103" spans="1:12" ht="12.75">
      <c r="A103">
        <f t="shared" si="25"/>
        <v>64</v>
      </c>
      <c r="B103" s="16">
        <f t="shared" si="26"/>
        <v>161</v>
      </c>
      <c r="C103" s="17">
        <f t="shared" si="27"/>
        <v>5822.981366459628</v>
      </c>
      <c r="D103" s="2">
        <f t="shared" si="28"/>
        <v>36.39363354037232</v>
      </c>
      <c r="E103" s="5">
        <f t="shared" si="29"/>
        <v>19.95000000000007</v>
      </c>
      <c r="F103" s="4">
        <f t="shared" si="30"/>
        <v>0.5710133333333354</v>
      </c>
      <c r="G103" s="5">
        <f t="shared" si="20"/>
        <v>0.17422360248447433</v>
      </c>
      <c r="H103" s="1">
        <f t="shared" si="31"/>
        <v>0.008733012655863345</v>
      </c>
      <c r="I103" s="1"/>
      <c r="J103" s="16">
        <f t="shared" si="32"/>
        <v>142</v>
      </c>
      <c r="K103" s="4">
        <f t="shared" si="33"/>
        <v>0.5680000000000001</v>
      </c>
      <c r="L103" s="1">
        <f t="shared" si="34"/>
        <v>-0.005277168075471628</v>
      </c>
    </row>
    <row r="104" spans="1:12" ht="12.75">
      <c r="A104">
        <f t="shared" si="25"/>
        <v>64</v>
      </c>
      <c r="B104" s="16">
        <f t="shared" si="26"/>
        <v>162</v>
      </c>
      <c r="C104" s="17">
        <f t="shared" si="27"/>
        <v>5787.037037037037</v>
      </c>
      <c r="D104" s="2">
        <f t="shared" si="28"/>
        <v>35.94432942259027</v>
      </c>
      <c r="E104" s="5">
        <f t="shared" si="29"/>
        <v>20.00000000000007</v>
      </c>
      <c r="F104" s="4">
        <f t="shared" si="30"/>
        <v>0.5760000000000021</v>
      </c>
      <c r="G104" s="5">
        <f t="shared" si="20"/>
        <v>0.1737654320987687</v>
      </c>
      <c r="H104" s="1">
        <f t="shared" si="31"/>
        <v>0.008688271604938404</v>
      </c>
      <c r="I104" s="1"/>
      <c r="J104" s="16">
        <f t="shared" si="32"/>
        <v>144</v>
      </c>
      <c r="K104" s="4">
        <f t="shared" si="33"/>
        <v>0.5760000000000001</v>
      </c>
      <c r="L104" s="1">
        <f t="shared" si="34"/>
        <v>-3.4416913763379853E-15</v>
      </c>
    </row>
    <row r="105" spans="1:12" ht="12.75">
      <c r="A105">
        <f t="shared" si="25"/>
        <v>64</v>
      </c>
      <c r="B105" s="16">
        <f t="shared" si="26"/>
        <v>163</v>
      </c>
      <c r="C105" s="17">
        <f t="shared" si="27"/>
        <v>5751.5337423312885</v>
      </c>
      <c r="D105" s="2">
        <f t="shared" si="28"/>
        <v>35.503294705748885</v>
      </c>
      <c r="E105" s="5">
        <f t="shared" si="29"/>
        <v>20.05000000000007</v>
      </c>
      <c r="F105" s="4">
        <f t="shared" si="30"/>
        <v>0.5810044444444465</v>
      </c>
      <c r="G105" s="5">
        <f t="shared" si="20"/>
        <v>0.17331288343558526</v>
      </c>
      <c r="H105" s="1">
        <f t="shared" si="31"/>
        <v>0.008644034086562825</v>
      </c>
      <c r="I105" s="1"/>
      <c r="J105" s="16">
        <f t="shared" si="32"/>
        <v>145</v>
      </c>
      <c r="K105" s="4">
        <f t="shared" si="33"/>
        <v>0.58</v>
      </c>
      <c r="L105" s="1">
        <f t="shared" si="34"/>
        <v>-0.0017288068173162419</v>
      </c>
    </row>
    <row r="106" spans="1:12" ht="12.75">
      <c r="A106">
        <f t="shared" si="25"/>
        <v>64</v>
      </c>
      <c r="B106" s="16">
        <f t="shared" si="26"/>
        <v>164</v>
      </c>
      <c r="C106" s="17">
        <f t="shared" si="27"/>
        <v>5716.463414634146</v>
      </c>
      <c r="D106" s="2">
        <f t="shared" si="28"/>
        <v>35.0703276971426</v>
      </c>
      <c r="E106" s="5">
        <f t="shared" si="29"/>
        <v>20.100000000000072</v>
      </c>
      <c r="F106" s="4">
        <f t="shared" si="30"/>
        <v>0.5860266666666688</v>
      </c>
      <c r="G106" s="5">
        <f t="shared" si="20"/>
        <v>0.17286585365853568</v>
      </c>
      <c r="H106" s="1">
        <f t="shared" si="31"/>
        <v>0.008600291226792789</v>
      </c>
      <c r="I106" s="1"/>
      <c r="J106" s="16">
        <f t="shared" si="32"/>
        <v>146</v>
      </c>
      <c r="K106" s="4">
        <f t="shared" si="33"/>
        <v>0.584</v>
      </c>
      <c r="L106" s="1">
        <f t="shared" si="34"/>
        <v>-0.003458318165274865</v>
      </c>
    </row>
    <row r="107" spans="1:12" ht="12.75">
      <c r="A107">
        <f t="shared" si="25"/>
        <v>64</v>
      </c>
      <c r="B107" s="16">
        <f t="shared" si="26"/>
        <v>165</v>
      </c>
      <c r="C107" s="17">
        <f t="shared" si="27"/>
        <v>5681.818181818182</v>
      </c>
      <c r="D107" s="2">
        <f t="shared" si="28"/>
        <v>34.645232815963936</v>
      </c>
      <c r="E107" s="5">
        <f t="shared" si="29"/>
        <v>20.150000000000073</v>
      </c>
      <c r="F107" s="4">
        <f t="shared" si="30"/>
        <v>0.5910666666666687</v>
      </c>
      <c r="G107" s="5">
        <f t="shared" si="20"/>
        <v>0.17242424242424192</v>
      </c>
      <c r="H107" s="1">
        <f t="shared" si="31"/>
        <v>0.00855703436348592</v>
      </c>
      <c r="I107" s="1"/>
      <c r="J107" s="16">
        <f t="shared" si="32"/>
        <v>147</v>
      </c>
      <c r="K107" s="4">
        <f t="shared" si="33"/>
        <v>0.588</v>
      </c>
      <c r="L107" s="1">
        <f t="shared" si="34"/>
        <v>-0.0051883600270732355</v>
      </c>
    </row>
    <row r="108" spans="1:12" ht="12.75">
      <c r="A108">
        <f t="shared" si="25"/>
        <v>64</v>
      </c>
      <c r="B108" s="16">
        <f t="shared" si="26"/>
        <v>166</v>
      </c>
      <c r="C108" s="17">
        <f t="shared" si="27"/>
        <v>5647.590361445783</v>
      </c>
      <c r="D108" s="2">
        <f t="shared" si="28"/>
        <v>34.22782037239904</v>
      </c>
      <c r="E108" s="5">
        <f t="shared" si="29"/>
        <v>20.200000000000074</v>
      </c>
      <c r="F108" s="4">
        <f t="shared" si="30"/>
        <v>0.5961244444444467</v>
      </c>
      <c r="G108" s="5">
        <f t="shared" si="20"/>
        <v>0.17198795180722826</v>
      </c>
      <c r="H108" s="1">
        <f t="shared" si="31"/>
        <v>0.008514255039961763</v>
      </c>
      <c r="I108" s="1"/>
      <c r="J108" s="16">
        <f t="shared" si="32"/>
        <v>149</v>
      </c>
      <c r="K108" s="4">
        <f t="shared" si="33"/>
        <v>0.596</v>
      </c>
      <c r="L108" s="1">
        <f t="shared" si="34"/>
        <v>-0.000208755815344408</v>
      </c>
    </row>
    <row r="109" spans="1:12" ht="12.75">
      <c r="A109">
        <f t="shared" si="25"/>
        <v>64</v>
      </c>
      <c r="B109" s="16">
        <f t="shared" si="26"/>
        <v>167</v>
      </c>
      <c r="C109" s="17">
        <f t="shared" si="27"/>
        <v>5613.77245508982</v>
      </c>
      <c r="D109" s="2">
        <f t="shared" si="28"/>
        <v>33.817906355962805</v>
      </c>
      <c r="E109" s="5">
        <f t="shared" si="29"/>
        <v>20.250000000000075</v>
      </c>
      <c r="F109" s="4">
        <f t="shared" si="30"/>
        <v>0.6012000000000022</v>
      </c>
      <c r="G109" s="5">
        <f t="shared" si="20"/>
        <v>0.17155688622754894</v>
      </c>
      <c r="H109" s="1">
        <f t="shared" si="31"/>
        <v>0.008471944998891274</v>
      </c>
      <c r="I109" s="1"/>
      <c r="J109" s="16">
        <f t="shared" si="32"/>
        <v>150</v>
      </c>
      <c r="K109" s="4">
        <f t="shared" si="33"/>
        <v>0.6</v>
      </c>
      <c r="L109" s="1">
        <f t="shared" si="34"/>
        <v>-0.0019960079840355416</v>
      </c>
    </row>
    <row r="110" spans="1:12" ht="12.75">
      <c r="A110">
        <f t="shared" si="25"/>
        <v>64</v>
      </c>
      <c r="B110" s="16">
        <f t="shared" si="26"/>
        <v>168</v>
      </c>
      <c r="C110" s="17">
        <f t="shared" si="27"/>
        <v>5580.357142857143</v>
      </c>
      <c r="D110" s="2">
        <f t="shared" si="28"/>
        <v>33.415312232677024</v>
      </c>
      <c r="E110" s="5">
        <f t="shared" si="29"/>
        <v>20.300000000000075</v>
      </c>
      <c r="F110" s="4">
        <f t="shared" si="30"/>
        <v>0.6062933333333357</v>
      </c>
      <c r="G110" s="5">
        <f t="shared" si="20"/>
        <v>0.17113095238095255</v>
      </c>
      <c r="H110" s="1">
        <f t="shared" si="31"/>
        <v>0.008430096176401572</v>
      </c>
      <c r="I110" s="1"/>
      <c r="J110" s="16">
        <f t="shared" si="32"/>
        <v>151</v>
      </c>
      <c r="K110" s="4">
        <f t="shared" si="33"/>
        <v>0.604</v>
      </c>
      <c r="L110" s="1">
        <f t="shared" si="34"/>
        <v>-0.0037825475017632115</v>
      </c>
    </row>
    <row r="111" spans="1:12" ht="12.75">
      <c r="A111">
        <f t="shared" si="25"/>
        <v>64</v>
      </c>
      <c r="B111" s="16">
        <f t="shared" si="26"/>
        <v>169</v>
      </c>
      <c r="C111" s="17">
        <f t="shared" si="27"/>
        <v>5547.337278106509</v>
      </c>
      <c r="D111" s="2">
        <f t="shared" si="28"/>
        <v>33.01986475063404</v>
      </c>
      <c r="E111" s="5">
        <f t="shared" si="29"/>
        <v>20.350000000000076</v>
      </c>
      <c r="F111" s="4">
        <f t="shared" si="30"/>
        <v>0.6114044444444467</v>
      </c>
      <c r="G111" s="5">
        <f t="shared" si="20"/>
        <v>0.1707100591715971</v>
      </c>
      <c r="H111" s="1">
        <f t="shared" si="31"/>
        <v>0.008388700696392946</v>
      </c>
      <c r="I111" s="1"/>
      <c r="J111" s="16">
        <f t="shared" si="32"/>
        <v>152</v>
      </c>
      <c r="K111" s="4">
        <f t="shared" si="33"/>
        <v>0.608</v>
      </c>
      <c r="L111" s="1">
        <f t="shared" si="34"/>
        <v>-0.005568236337470833</v>
      </c>
    </row>
    <row r="112" spans="1:12" ht="12.75">
      <c r="A112">
        <f t="shared" si="25"/>
        <v>64</v>
      </c>
      <c r="B112" s="16">
        <f t="shared" si="26"/>
        <v>170</v>
      </c>
      <c r="C112" s="17">
        <f t="shared" si="27"/>
        <v>5514.705882352941</v>
      </c>
      <c r="D112" s="2">
        <f t="shared" si="28"/>
        <v>32.63139575356763</v>
      </c>
      <c r="E112" s="5">
        <f t="shared" si="29"/>
        <v>20.400000000000077</v>
      </c>
      <c r="F112" s="4">
        <f t="shared" si="30"/>
        <v>0.6165333333333356</v>
      </c>
      <c r="G112" s="5">
        <f t="shared" si="20"/>
        <v>0.17029411764706381</v>
      </c>
      <c r="H112" s="1">
        <f t="shared" si="31"/>
        <v>0.008347750865052116</v>
      </c>
      <c r="I112" s="1"/>
      <c r="J112" s="16">
        <f t="shared" si="32"/>
        <v>154</v>
      </c>
      <c r="K112" s="4">
        <f t="shared" si="33"/>
        <v>0.616</v>
      </c>
      <c r="L112" s="1">
        <f t="shared" si="34"/>
        <v>-0.0008650519031179194</v>
      </c>
    </row>
    <row r="113" spans="1:12" ht="12.75">
      <c r="A113">
        <f t="shared" si="25"/>
        <v>64</v>
      </c>
      <c r="B113" s="16">
        <f t="shared" si="26"/>
        <v>171</v>
      </c>
      <c r="C113" s="17">
        <f t="shared" si="27"/>
        <v>5482.456140350877</v>
      </c>
      <c r="D113" s="2">
        <f t="shared" si="28"/>
        <v>32.24974200206452</v>
      </c>
      <c r="E113" s="5">
        <f t="shared" si="29"/>
        <v>20.450000000000077</v>
      </c>
      <c r="F113" s="4">
        <f t="shared" si="30"/>
        <v>0.6216800000000025</v>
      </c>
      <c r="G113" s="5">
        <f t="shared" si="20"/>
        <v>0.16988304093567308</v>
      </c>
      <c r="H113" s="1">
        <f t="shared" si="31"/>
        <v>0.008307239165558554</v>
      </c>
      <c r="I113" s="1"/>
      <c r="J113" s="16">
        <f t="shared" si="32"/>
        <v>155</v>
      </c>
      <c r="K113" s="4">
        <f t="shared" si="33"/>
        <v>0.62</v>
      </c>
      <c r="L113" s="1">
        <f t="shared" si="34"/>
        <v>-0.0027023549092820565</v>
      </c>
    </row>
    <row r="114" spans="1:12" ht="12.75">
      <c r="A114">
        <f t="shared" si="25"/>
        <v>64</v>
      </c>
      <c r="B114" s="16">
        <f t="shared" si="26"/>
        <v>172</v>
      </c>
      <c r="C114" s="17">
        <f t="shared" si="27"/>
        <v>5450.581395348837</v>
      </c>
      <c r="D114" s="2">
        <f t="shared" si="28"/>
        <v>31.874745002040072</v>
      </c>
      <c r="E114" s="5">
        <f t="shared" si="29"/>
        <v>20.500000000000078</v>
      </c>
      <c r="F114" s="4">
        <f t="shared" si="30"/>
        <v>0.6268444444444469</v>
      </c>
      <c r="G114" s="5">
        <f t="shared" si="20"/>
        <v>0.1694767441860492</v>
      </c>
      <c r="H114" s="1">
        <f t="shared" si="31"/>
        <v>0.008267158252977977</v>
      </c>
      <c r="I114" s="1"/>
      <c r="J114" s="16">
        <f t="shared" si="32"/>
        <v>156</v>
      </c>
      <c r="K114" s="4">
        <f t="shared" si="33"/>
        <v>0.624</v>
      </c>
      <c r="L114" s="1">
        <f t="shared" si="34"/>
        <v>-0.004537719795806416</v>
      </c>
    </row>
    <row r="115" spans="1:12" ht="12.75">
      <c r="A115">
        <f t="shared" si="25"/>
        <v>64</v>
      </c>
      <c r="B115" s="16">
        <f t="shared" si="26"/>
        <v>173</v>
      </c>
      <c r="C115" s="17">
        <f t="shared" si="27"/>
        <v>5419.075144508671</v>
      </c>
      <c r="D115" s="2">
        <f t="shared" si="28"/>
        <v>31.506250840166103</v>
      </c>
      <c r="E115" s="5">
        <f t="shared" si="29"/>
        <v>20.55000000000008</v>
      </c>
      <c r="F115" s="4">
        <f t="shared" si="30"/>
        <v>0.6320266666666691</v>
      </c>
      <c r="G115" s="5">
        <f t="shared" si="20"/>
        <v>0.16907514450867112</v>
      </c>
      <c r="H115" s="1">
        <f t="shared" si="31"/>
        <v>0.00822750094932703</v>
      </c>
      <c r="I115" s="1"/>
      <c r="J115" s="16">
        <f t="shared" si="32"/>
        <v>158</v>
      </c>
      <c r="K115" s="4">
        <f t="shared" si="33"/>
        <v>0.632</v>
      </c>
      <c r="L115" s="1">
        <f t="shared" si="34"/>
        <v>-4.2192312564415246E-05</v>
      </c>
    </row>
    <row r="116" spans="1:12" ht="12.75">
      <c r="A116">
        <f t="shared" si="25"/>
        <v>64</v>
      </c>
      <c r="B116" s="16">
        <f t="shared" si="26"/>
        <v>174</v>
      </c>
      <c r="C116" s="17">
        <f t="shared" si="27"/>
        <v>5387.931034482759</v>
      </c>
      <c r="D116" s="2">
        <f t="shared" si="28"/>
        <v>31.144110025911687</v>
      </c>
      <c r="E116" s="5">
        <f t="shared" si="29"/>
        <v>20.60000000000008</v>
      </c>
      <c r="F116" s="4">
        <f t="shared" si="30"/>
        <v>0.637226666666669</v>
      </c>
      <c r="G116" s="5">
        <f t="shared" si="20"/>
        <v>0.1686781609195478</v>
      </c>
      <c r="H116" s="1">
        <f t="shared" si="31"/>
        <v>0.008188260238812969</v>
      </c>
      <c r="I116" s="1"/>
      <c r="J116" s="16">
        <f t="shared" si="32"/>
        <v>159</v>
      </c>
      <c r="K116" s="4">
        <f t="shared" si="33"/>
        <v>0.636</v>
      </c>
      <c r="L116" s="1">
        <f t="shared" si="34"/>
        <v>-0.0019250083696052966</v>
      </c>
    </row>
    <row r="117" spans="1:12" ht="12.75">
      <c r="A117">
        <f t="shared" si="25"/>
        <v>64</v>
      </c>
      <c r="B117" s="16">
        <f t="shared" si="26"/>
        <v>175</v>
      </c>
      <c r="C117" s="17">
        <f t="shared" si="27"/>
        <v>5357.142857142857</v>
      </c>
      <c r="D117" s="2">
        <f t="shared" si="28"/>
        <v>30.788177339902177</v>
      </c>
      <c r="E117" s="5">
        <f t="shared" si="29"/>
        <v>20.65000000000008</v>
      </c>
      <c r="F117" s="4">
        <f t="shared" si="30"/>
        <v>0.642444444444447</v>
      </c>
      <c r="G117" s="5">
        <f t="shared" si="20"/>
        <v>0.16828571428571948</v>
      </c>
      <c r="H117" s="1">
        <f t="shared" si="31"/>
        <v>0.008149429263230935</v>
      </c>
      <c r="I117" s="1"/>
      <c r="J117" s="16">
        <f t="shared" si="32"/>
        <v>160</v>
      </c>
      <c r="K117" s="4">
        <f t="shared" si="33"/>
        <v>0.64</v>
      </c>
      <c r="L117" s="1">
        <f t="shared" si="34"/>
        <v>-0.00380491179523057</v>
      </c>
    </row>
    <row r="118" spans="1:12" ht="12.75">
      <c r="A118">
        <f t="shared" si="25"/>
        <v>64</v>
      </c>
      <c r="B118" s="16">
        <f t="shared" si="26"/>
        <v>176</v>
      </c>
      <c r="C118" s="17">
        <f t="shared" si="27"/>
        <v>5326.704545454545</v>
      </c>
      <c r="D118" s="2">
        <f t="shared" si="28"/>
        <v>30.438311688311842</v>
      </c>
      <c r="E118" s="5">
        <f t="shared" si="29"/>
        <v>20.70000000000008</v>
      </c>
      <c r="F118" s="4">
        <f t="shared" si="30"/>
        <v>0.6476800000000026</v>
      </c>
      <c r="G118" s="5">
        <f t="shared" si="20"/>
        <v>0.16789772727273444</v>
      </c>
      <c r="H118" s="1">
        <f t="shared" si="31"/>
        <v>0.008111001317523372</v>
      </c>
      <c r="I118" s="1"/>
      <c r="J118" s="16">
        <f t="shared" si="32"/>
        <v>161</v>
      </c>
      <c r="K118" s="4">
        <f t="shared" si="33"/>
        <v>0.644</v>
      </c>
      <c r="L118" s="1">
        <f t="shared" si="34"/>
        <v>-0.005681818181822118</v>
      </c>
    </row>
    <row r="119" spans="1:12" ht="12.75">
      <c r="A119">
        <f t="shared" si="25"/>
        <v>64</v>
      </c>
      <c r="B119" s="16">
        <f t="shared" si="26"/>
        <v>177</v>
      </c>
      <c r="C119" s="17">
        <f t="shared" si="27"/>
        <v>5296.610169491525</v>
      </c>
      <c r="D119" s="2">
        <f t="shared" si="28"/>
        <v>30.094375963019957</v>
      </c>
      <c r="E119" s="5">
        <f t="shared" si="29"/>
        <v>20.75000000000008</v>
      </c>
      <c r="F119" s="4">
        <f t="shared" si="30"/>
        <v>0.652933333333336</v>
      </c>
      <c r="G119" s="5">
        <f t="shared" si="20"/>
        <v>0.16751412429378476</v>
      </c>
      <c r="H119" s="1">
        <f t="shared" si="31"/>
        <v>0.008072969845483571</v>
      </c>
      <c r="I119" s="1"/>
      <c r="J119" s="16">
        <f t="shared" si="32"/>
        <v>163</v>
      </c>
      <c r="K119" s="4">
        <f t="shared" si="33"/>
        <v>0.652</v>
      </c>
      <c r="L119" s="1">
        <f t="shared" si="34"/>
        <v>-0.0014294465999632466</v>
      </c>
    </row>
    <row r="120" spans="1:12" ht="12.75">
      <c r="A120">
        <f t="shared" si="25"/>
        <v>64</v>
      </c>
      <c r="B120" s="16">
        <f t="shared" si="26"/>
        <v>178</v>
      </c>
      <c r="C120" s="17">
        <f t="shared" si="27"/>
        <v>5266.853932584269</v>
      </c>
      <c r="D120" s="2">
        <f t="shared" si="28"/>
        <v>29.756236907255698</v>
      </c>
      <c r="E120" s="5">
        <f t="shared" si="29"/>
        <v>20.800000000000082</v>
      </c>
      <c r="F120" s="4">
        <f t="shared" si="30"/>
        <v>0.6582044444444469</v>
      </c>
      <c r="G120" s="5">
        <f t="shared" si="20"/>
        <v>0.16713483146067887</v>
      </c>
      <c r="H120" s="1">
        <f t="shared" si="31"/>
        <v>0.008035328435609529</v>
      </c>
      <c r="I120" s="1"/>
      <c r="J120" s="16">
        <f t="shared" si="32"/>
        <v>164</v>
      </c>
      <c r="K120" s="4">
        <f t="shared" si="33"/>
        <v>0.656</v>
      </c>
      <c r="L120" s="1">
        <f t="shared" si="34"/>
        <v>-0.0033491789109804104</v>
      </c>
    </row>
    <row r="121" spans="1:12" ht="12.75">
      <c r="A121">
        <f t="shared" si="25"/>
        <v>64</v>
      </c>
      <c r="B121" s="16">
        <f t="shared" si="26"/>
        <v>179</v>
      </c>
      <c r="C121" s="17">
        <f t="shared" si="27"/>
        <v>5237.430167597765</v>
      </c>
      <c r="D121" s="2">
        <f t="shared" si="28"/>
        <v>29.423764986504466</v>
      </c>
      <c r="E121" s="5">
        <f t="shared" si="29"/>
        <v>20.850000000000083</v>
      </c>
      <c r="F121" s="4">
        <f t="shared" si="30"/>
        <v>0.663493333333336</v>
      </c>
      <c r="G121" s="5">
        <f t="shared" si="20"/>
        <v>0.16675977653631335</v>
      </c>
      <c r="H121" s="1">
        <f t="shared" si="31"/>
        <v>0.007998070817089338</v>
      </c>
      <c r="I121" s="1"/>
      <c r="J121" s="16">
        <f t="shared" si="32"/>
        <v>165</v>
      </c>
      <c r="K121" s="4">
        <f t="shared" si="33"/>
        <v>0.66</v>
      </c>
      <c r="L121" s="1">
        <f t="shared" si="34"/>
        <v>-0.005265061693665807</v>
      </c>
    </row>
    <row r="122" spans="1:12" ht="12.75">
      <c r="A122">
        <f t="shared" si="25"/>
        <v>64</v>
      </c>
      <c r="B122" s="16">
        <f t="shared" si="26"/>
        <v>180</v>
      </c>
      <c r="C122" s="17">
        <f t="shared" si="27"/>
        <v>5208.333333333333</v>
      </c>
      <c r="D122" s="2">
        <f t="shared" si="28"/>
        <v>29.09683426443189</v>
      </c>
      <c r="E122" s="5">
        <f t="shared" si="29"/>
        <v>20.900000000000084</v>
      </c>
      <c r="F122" s="4">
        <f t="shared" si="30"/>
        <v>0.6688000000000027</v>
      </c>
      <c r="G122" s="5">
        <f t="shared" si="20"/>
        <v>0.16638888888888914</v>
      </c>
      <c r="H122" s="1">
        <f t="shared" si="31"/>
        <v>0.007961190855927678</v>
      </c>
      <c r="I122" s="1"/>
      <c r="J122" s="16">
        <f t="shared" si="32"/>
        <v>167</v>
      </c>
      <c r="K122" s="4">
        <f t="shared" si="33"/>
        <v>0.668</v>
      </c>
      <c r="L122" s="1">
        <f t="shared" si="34"/>
        <v>-0.0011961722488078586</v>
      </c>
    </row>
    <row r="123" spans="1:12" ht="12.75">
      <c r="A123">
        <f t="shared" si="25"/>
        <v>64</v>
      </c>
      <c r="B123" s="16">
        <f t="shared" si="26"/>
        <v>181</v>
      </c>
      <c r="C123" s="17">
        <f t="shared" si="27"/>
        <v>5179.558011049724</v>
      </c>
      <c r="D123" s="2">
        <f t="shared" si="28"/>
        <v>28.775322283609057</v>
      </c>
      <c r="E123" s="5">
        <f t="shared" si="29"/>
        <v>20.950000000000085</v>
      </c>
      <c r="F123" s="4">
        <f t="shared" si="30"/>
        <v>0.6741244444444472</v>
      </c>
      <c r="G123" s="5">
        <f t="shared" si="20"/>
        <v>0.16602209944750967</v>
      </c>
      <c r="H123" s="1">
        <f t="shared" si="31"/>
        <v>0.007924682551193747</v>
      </c>
      <c r="I123" s="1"/>
      <c r="J123" s="16">
        <f t="shared" si="32"/>
        <v>168</v>
      </c>
      <c r="K123" s="4">
        <f t="shared" si="33"/>
        <v>0.672</v>
      </c>
      <c r="L123" s="1">
        <f t="shared" si="34"/>
        <v>-0.0031514128614604786</v>
      </c>
    </row>
    <row r="124" spans="1:12" ht="12.75">
      <c r="A124">
        <f t="shared" si="25"/>
        <v>64</v>
      </c>
      <c r="B124" s="16">
        <f t="shared" si="26"/>
        <v>182</v>
      </c>
      <c r="C124" s="17">
        <f t="shared" si="27"/>
        <v>5151.0989010989015</v>
      </c>
      <c r="D124" s="2">
        <f t="shared" si="28"/>
        <v>28.459109950822494</v>
      </c>
      <c r="E124" s="5">
        <f t="shared" si="29"/>
        <v>21.000000000000085</v>
      </c>
      <c r="F124" s="4">
        <f t="shared" si="30"/>
        <v>0.6794666666666692</v>
      </c>
      <c r="G124" s="5">
        <f t="shared" si="20"/>
        <v>0.16565934065933874</v>
      </c>
      <c r="H124" s="1">
        <f t="shared" si="31"/>
        <v>0.007888540031397051</v>
      </c>
      <c r="I124" s="1"/>
      <c r="J124" s="16">
        <f t="shared" si="32"/>
        <v>169</v>
      </c>
      <c r="K124" s="4">
        <f t="shared" si="33"/>
        <v>0.676</v>
      </c>
      <c r="L124" s="1">
        <f t="shared" si="34"/>
        <v>-0.0051020408163301445</v>
      </c>
    </row>
    <row r="125" spans="1:12" ht="12.75">
      <c r="A125">
        <f t="shared" si="25"/>
        <v>64</v>
      </c>
      <c r="B125" s="16">
        <f t="shared" si="26"/>
        <v>183</v>
      </c>
      <c r="C125" s="17">
        <f t="shared" si="27"/>
        <v>5122.950819672131</v>
      </c>
      <c r="D125" s="2">
        <f t="shared" si="28"/>
        <v>28.14808142677066</v>
      </c>
      <c r="E125" s="5">
        <f t="shared" si="29"/>
        <v>21.050000000000086</v>
      </c>
      <c r="F125" s="4">
        <f t="shared" si="30"/>
        <v>0.6848266666666694</v>
      </c>
      <c r="G125" s="5">
        <f t="shared" si="20"/>
        <v>0.165300546448087</v>
      </c>
      <c r="H125" s="1">
        <f t="shared" si="31"/>
        <v>0.007852757550977973</v>
      </c>
      <c r="I125" s="1"/>
      <c r="J125" s="16">
        <f t="shared" si="32"/>
        <v>171</v>
      </c>
      <c r="K125" s="4">
        <f t="shared" si="33"/>
        <v>0.684</v>
      </c>
      <c r="L125" s="1">
        <f t="shared" si="34"/>
        <v>-0.0012071181028814326</v>
      </c>
    </row>
    <row r="126" spans="1:12" ht="12.75">
      <c r="A126">
        <f t="shared" si="25"/>
        <v>64</v>
      </c>
      <c r="B126" s="16">
        <f t="shared" si="26"/>
        <v>184</v>
      </c>
      <c r="C126" s="17">
        <f t="shared" si="27"/>
        <v>5095.108695652174</v>
      </c>
      <c r="D126" s="2">
        <f t="shared" si="28"/>
        <v>27.842124019956827</v>
      </c>
      <c r="E126" s="5">
        <f t="shared" si="29"/>
        <v>21.100000000000087</v>
      </c>
      <c r="F126" s="4">
        <f t="shared" si="30"/>
        <v>0.6902044444444472</v>
      </c>
      <c r="G126" s="5">
        <f t="shared" si="20"/>
        <v>0.1649456521739161</v>
      </c>
      <c r="H126" s="1">
        <f t="shared" si="31"/>
        <v>0.007817329486915423</v>
      </c>
      <c r="I126" s="1"/>
      <c r="J126" s="16">
        <f t="shared" si="32"/>
        <v>172</v>
      </c>
      <c r="K126" s="4">
        <f t="shared" si="33"/>
        <v>0.6880000000000001</v>
      </c>
      <c r="L126" s="1">
        <f t="shared" si="34"/>
        <v>-0.003193900679995587</v>
      </c>
    </row>
    <row r="127" spans="1:12" ht="12.75">
      <c r="A127">
        <f t="shared" si="25"/>
        <v>64</v>
      </c>
      <c r="B127" s="16">
        <f t="shared" si="26"/>
        <v>185</v>
      </c>
      <c r="C127" s="17">
        <f t="shared" si="27"/>
        <v>5067.5675675675675</v>
      </c>
      <c r="D127" s="2">
        <f t="shared" si="28"/>
        <v>27.5411280846065</v>
      </c>
      <c r="E127" s="5">
        <f t="shared" si="29"/>
        <v>21.150000000000087</v>
      </c>
      <c r="F127" s="4">
        <f t="shared" si="30"/>
        <v>0.6956000000000029</v>
      </c>
      <c r="G127" s="5">
        <f t="shared" si="20"/>
        <v>0.16459459459459325</v>
      </c>
      <c r="H127" s="1">
        <f t="shared" si="31"/>
        <v>0.007782250335441729</v>
      </c>
      <c r="I127" s="1"/>
      <c r="J127" s="16">
        <f t="shared" si="32"/>
        <v>173</v>
      </c>
      <c r="K127" s="4">
        <f t="shared" si="33"/>
        <v>0.6920000000000001</v>
      </c>
      <c r="L127" s="1">
        <f t="shared" si="34"/>
        <v>-0.005175388154115557</v>
      </c>
    </row>
    <row r="128" spans="1:12" ht="12.75">
      <c r="A128">
        <f t="shared" si="25"/>
        <v>64</v>
      </c>
      <c r="B128" s="16">
        <f t="shared" si="26"/>
        <v>186</v>
      </c>
      <c r="C128" s="17">
        <f t="shared" si="27"/>
        <v>5040.322580645161</v>
      </c>
      <c r="D128" s="2">
        <f t="shared" si="28"/>
        <v>27.244986922406497</v>
      </c>
      <c r="E128" s="5">
        <f t="shared" si="29"/>
        <v>21.200000000000088</v>
      </c>
      <c r="F128" s="4">
        <f t="shared" si="30"/>
        <v>0.7010133333333363</v>
      </c>
      <c r="G128" s="5">
        <f t="shared" si="20"/>
        <v>0.16424731182796037</v>
      </c>
      <c r="H128" s="1">
        <f t="shared" si="31"/>
        <v>0.007747514708866023</v>
      </c>
      <c r="I128" s="1"/>
      <c r="J128" s="16">
        <f t="shared" si="32"/>
        <v>175</v>
      </c>
      <c r="K128" s="4">
        <f t="shared" si="33"/>
        <v>0.7000000000000001</v>
      </c>
      <c r="L128" s="1">
        <f t="shared" si="34"/>
        <v>-0.001445526475962744</v>
      </c>
    </row>
    <row r="129" spans="1:12" ht="12.75">
      <c r="A129">
        <f t="shared" si="25"/>
        <v>64</v>
      </c>
      <c r="B129" s="16">
        <f t="shared" si="26"/>
        <v>187</v>
      </c>
      <c r="C129" s="17">
        <f t="shared" si="27"/>
        <v>5013.368983957219</v>
      </c>
      <c r="D129" s="2">
        <f t="shared" si="28"/>
        <v>26.95359668794208</v>
      </c>
      <c r="E129" s="5">
        <f t="shared" si="29"/>
        <v>21.25000000000009</v>
      </c>
      <c r="F129" s="4">
        <f t="shared" si="30"/>
        <v>0.7064444444444475</v>
      </c>
      <c r="G129" s="5">
        <f t="shared" si="20"/>
        <v>0.16390374331550817</v>
      </c>
      <c r="H129" s="1">
        <f t="shared" si="31"/>
        <v>0.00771311733249447</v>
      </c>
      <c r="I129" s="1"/>
      <c r="J129" s="16">
        <f t="shared" si="32"/>
        <v>176</v>
      </c>
      <c r="K129" s="4">
        <f t="shared" si="33"/>
        <v>0.704</v>
      </c>
      <c r="L129" s="1">
        <f t="shared" si="34"/>
        <v>-0.0034602076124611303</v>
      </c>
    </row>
    <row r="130" spans="1:12" ht="12.75">
      <c r="A130">
        <f t="shared" si="25"/>
        <v>64</v>
      </c>
      <c r="B130" s="16">
        <f t="shared" si="26"/>
        <v>188</v>
      </c>
      <c r="C130" s="17">
        <f t="shared" si="27"/>
        <v>4986.702127659574</v>
      </c>
      <c r="D130" s="2">
        <f t="shared" si="28"/>
        <v>26.6668562976447</v>
      </c>
      <c r="E130" s="5">
        <f t="shared" si="29"/>
        <v>21.30000000000009</v>
      </c>
      <c r="F130" s="4">
        <f t="shared" si="30"/>
        <v>0.7118933333333363</v>
      </c>
      <c r="G130" s="5">
        <f t="shared" si="20"/>
        <v>5.295744680850973</v>
      </c>
      <c r="H130" s="1">
        <f t="shared" si="31"/>
        <v>0.2486265108380728</v>
      </c>
      <c r="I130" s="1"/>
      <c r="J130" s="16">
        <f t="shared" si="32"/>
        <v>177</v>
      </c>
      <c r="K130" s="4">
        <f t="shared" si="33"/>
        <v>0.708</v>
      </c>
      <c r="L130" s="1">
        <f t="shared" si="34"/>
        <v>-0.005468984117474984</v>
      </c>
    </row>
    <row r="131" spans="1:12" ht="12.75">
      <c r="A131" s="7">
        <v>512</v>
      </c>
      <c r="B131" s="8">
        <v>25</v>
      </c>
      <c r="C131" s="3">
        <f aca="true" t="shared" si="35" ref="C131:C170">60000000/(B131*A131)</f>
        <v>4687.5</v>
      </c>
      <c r="D131" s="3">
        <f>C72-C131</f>
        <v>2524.038461538462</v>
      </c>
      <c r="E131" s="9">
        <v>25</v>
      </c>
      <c r="F131" s="10">
        <f aca="true" t="shared" si="36" ref="F131:F170">1000/(C131/60)/360*E131</f>
        <v>0.8888888888888888</v>
      </c>
      <c r="G131" s="9">
        <f aca="true" t="shared" si="37" ref="G131:G162">F132/(A131*B131/1000/360)-E131</f>
        <v>1</v>
      </c>
      <c r="H131" s="11">
        <f aca="true" t="shared" si="38" ref="H131:H170">(G131/E131)</f>
        <v>0.04</v>
      </c>
      <c r="I131" s="11"/>
      <c r="J131" s="8">
        <f aca="true" t="shared" si="39" ref="J131:J170">INT(F131/$K$1)</f>
        <v>222</v>
      </c>
      <c r="K131" s="10">
        <f aca="true" t="shared" si="40" ref="K131:K170">INT(F131/$K$1)*$K$1</f>
        <v>0.888</v>
      </c>
      <c r="L131" s="12">
        <f aca="true" t="shared" si="41" ref="L131:L170">(K131/F131-1)</f>
        <v>-0.0009999999999998899</v>
      </c>
    </row>
    <row r="132" spans="1:12" ht="12.75">
      <c r="A132">
        <f aca="true" t="shared" si="42" ref="A132:A170">A131</f>
        <v>512</v>
      </c>
      <c r="B132">
        <f aca="true" t="shared" si="43" ref="B132:B170">B131+1</f>
        <v>26</v>
      </c>
      <c r="C132" s="2">
        <f t="shared" si="35"/>
        <v>4507.211538461538</v>
      </c>
      <c r="D132" s="2">
        <f aca="true" t="shared" si="44" ref="D132:D170">C131-C132</f>
        <v>180.2884615384619</v>
      </c>
      <c r="E132" s="5">
        <f>E131</f>
        <v>25</v>
      </c>
      <c r="F132" s="4">
        <f t="shared" si="36"/>
        <v>0.9244444444444444</v>
      </c>
      <c r="G132" s="5">
        <f t="shared" si="37"/>
        <v>0.9615384615384635</v>
      </c>
      <c r="H132" s="1">
        <f t="shared" si="38"/>
        <v>0.03846153846153854</v>
      </c>
      <c r="I132" s="1"/>
      <c r="J132">
        <f t="shared" si="39"/>
        <v>231</v>
      </c>
      <c r="K132" s="4">
        <f t="shared" si="40"/>
        <v>0.924</v>
      </c>
      <c r="L132" s="1">
        <f t="shared" si="41"/>
        <v>-0.00048076923076911804</v>
      </c>
    </row>
    <row r="133" spans="1:12" ht="12.75">
      <c r="A133">
        <f t="shared" si="42"/>
        <v>512</v>
      </c>
      <c r="B133">
        <f t="shared" si="43"/>
        <v>27</v>
      </c>
      <c r="C133" s="2">
        <f t="shared" si="35"/>
        <v>4340.277777777777</v>
      </c>
      <c r="D133" s="2">
        <f t="shared" si="44"/>
        <v>166.93376068376074</v>
      </c>
      <c r="E133" s="5">
        <f aca="true" t="shared" si="45" ref="E133:E196">E132</f>
        <v>25</v>
      </c>
      <c r="F133" s="4">
        <f t="shared" si="36"/>
        <v>0.96</v>
      </c>
      <c r="G133" s="5">
        <f t="shared" si="37"/>
        <v>0.9259259259259345</v>
      </c>
      <c r="H133" s="1">
        <f t="shared" si="38"/>
        <v>0.03703703703703738</v>
      </c>
      <c r="I133" s="1"/>
      <c r="J133">
        <f t="shared" si="39"/>
        <v>240</v>
      </c>
      <c r="K133" s="4">
        <f t="shared" si="40"/>
        <v>0.96</v>
      </c>
      <c r="L133" s="1">
        <f t="shared" si="41"/>
        <v>0</v>
      </c>
    </row>
    <row r="134" spans="1:12" ht="12.75">
      <c r="A134">
        <f t="shared" si="42"/>
        <v>512</v>
      </c>
      <c r="B134">
        <f t="shared" si="43"/>
        <v>28</v>
      </c>
      <c r="C134" s="2">
        <f t="shared" si="35"/>
        <v>4185.267857142857</v>
      </c>
      <c r="D134" s="2">
        <f t="shared" si="44"/>
        <v>155.0099206349205</v>
      </c>
      <c r="E134" s="5">
        <f t="shared" si="45"/>
        <v>25</v>
      </c>
      <c r="F134" s="4">
        <f t="shared" si="36"/>
        <v>0.9955555555555557</v>
      </c>
      <c r="G134" s="5">
        <f t="shared" si="37"/>
        <v>0.8928571428571423</v>
      </c>
      <c r="H134" s="1">
        <f t="shared" si="38"/>
        <v>0.03571428571428569</v>
      </c>
      <c r="I134" s="1"/>
      <c r="J134">
        <f t="shared" si="39"/>
        <v>248</v>
      </c>
      <c r="K134" s="4">
        <f t="shared" si="40"/>
        <v>0.992</v>
      </c>
      <c r="L134" s="1">
        <f t="shared" si="41"/>
        <v>-0.003571428571428781</v>
      </c>
    </row>
    <row r="135" spans="1:12" ht="12.75">
      <c r="A135">
        <f t="shared" si="42"/>
        <v>512</v>
      </c>
      <c r="B135">
        <f t="shared" si="43"/>
        <v>29</v>
      </c>
      <c r="C135" s="2">
        <f t="shared" si="35"/>
        <v>4040.948275862069</v>
      </c>
      <c r="D135" s="2">
        <f t="shared" si="44"/>
        <v>144.31958128078804</v>
      </c>
      <c r="E135" s="5">
        <f t="shared" si="45"/>
        <v>25</v>
      </c>
      <c r="F135" s="4">
        <f t="shared" si="36"/>
        <v>1.031111111111111</v>
      </c>
      <c r="G135" s="5">
        <f t="shared" si="37"/>
        <v>0.862068965517242</v>
      </c>
      <c r="H135" s="1">
        <f t="shared" si="38"/>
        <v>0.03448275862068968</v>
      </c>
      <c r="I135" s="1"/>
      <c r="J135">
        <f t="shared" si="39"/>
        <v>257</v>
      </c>
      <c r="K135" s="4">
        <f t="shared" si="40"/>
        <v>1.028</v>
      </c>
      <c r="L135" s="1">
        <f t="shared" si="41"/>
        <v>-0.0030172413793102537</v>
      </c>
    </row>
    <row r="136" spans="1:12" ht="12.75">
      <c r="A136">
        <f t="shared" si="42"/>
        <v>512</v>
      </c>
      <c r="B136">
        <f t="shared" si="43"/>
        <v>30</v>
      </c>
      <c r="C136" s="2">
        <f t="shared" si="35"/>
        <v>3906.25</v>
      </c>
      <c r="D136" s="2">
        <f t="shared" si="44"/>
        <v>134.69827586206884</v>
      </c>
      <c r="E136" s="5">
        <f t="shared" si="45"/>
        <v>25</v>
      </c>
      <c r="F136" s="4">
        <f t="shared" si="36"/>
        <v>1.0666666666666667</v>
      </c>
      <c r="G136" s="5">
        <f t="shared" si="37"/>
        <v>0.8333333333333357</v>
      </c>
      <c r="H136" s="1">
        <f t="shared" si="38"/>
        <v>0.03333333333333343</v>
      </c>
      <c r="I136" s="1"/>
      <c r="J136">
        <f t="shared" si="39"/>
        <v>266</v>
      </c>
      <c r="K136" s="4">
        <f t="shared" si="40"/>
        <v>1.064</v>
      </c>
      <c r="L136" s="1">
        <f t="shared" si="41"/>
        <v>-0.0024999999999999467</v>
      </c>
    </row>
    <row r="137" spans="1:12" ht="12.75">
      <c r="A137">
        <f t="shared" si="42"/>
        <v>512</v>
      </c>
      <c r="B137">
        <f t="shared" si="43"/>
        <v>31</v>
      </c>
      <c r="C137" s="2">
        <f t="shared" si="35"/>
        <v>3780.2419354838707</v>
      </c>
      <c r="D137" s="2">
        <f t="shared" si="44"/>
        <v>126.00806451612925</v>
      </c>
      <c r="E137" s="5">
        <f t="shared" si="45"/>
        <v>25</v>
      </c>
      <c r="F137" s="4">
        <f t="shared" si="36"/>
        <v>1.1022222222222222</v>
      </c>
      <c r="G137" s="5">
        <f t="shared" si="37"/>
        <v>0.8064516129032278</v>
      </c>
      <c r="H137" s="1">
        <f t="shared" si="38"/>
        <v>0.03225806451612911</v>
      </c>
      <c r="I137" s="1"/>
      <c r="J137">
        <f t="shared" si="39"/>
        <v>275</v>
      </c>
      <c r="K137" s="4">
        <f t="shared" si="40"/>
        <v>1.1</v>
      </c>
      <c r="L137" s="1">
        <f t="shared" si="41"/>
        <v>-0.002016129032258007</v>
      </c>
    </row>
    <row r="138" spans="1:12" ht="12.75">
      <c r="A138">
        <f t="shared" si="42"/>
        <v>512</v>
      </c>
      <c r="B138">
        <f t="shared" si="43"/>
        <v>32</v>
      </c>
      <c r="C138" s="2">
        <f t="shared" si="35"/>
        <v>3662.109375</v>
      </c>
      <c r="D138" s="2">
        <f t="shared" si="44"/>
        <v>118.13256048387075</v>
      </c>
      <c r="E138" s="5">
        <f t="shared" si="45"/>
        <v>25</v>
      </c>
      <c r="F138" s="4">
        <f t="shared" si="36"/>
        <v>1.1377777777777778</v>
      </c>
      <c r="G138" s="5">
        <f t="shared" si="37"/>
        <v>0.78125</v>
      </c>
      <c r="H138" s="1">
        <f t="shared" si="38"/>
        <v>0.03125</v>
      </c>
      <c r="I138" s="1"/>
      <c r="J138">
        <f t="shared" si="39"/>
        <v>284</v>
      </c>
      <c r="K138" s="4">
        <f t="shared" si="40"/>
        <v>1.1360000000000001</v>
      </c>
      <c r="L138" s="1">
        <f t="shared" si="41"/>
        <v>-0.0015624999999999112</v>
      </c>
    </row>
    <row r="139" spans="1:12" ht="12.75">
      <c r="A139">
        <f t="shared" si="42"/>
        <v>512</v>
      </c>
      <c r="B139">
        <f t="shared" si="43"/>
        <v>33</v>
      </c>
      <c r="C139" s="2">
        <f t="shared" si="35"/>
        <v>3551.1363636363635</v>
      </c>
      <c r="D139" s="2">
        <f t="shared" si="44"/>
        <v>110.97301136363649</v>
      </c>
      <c r="E139" s="5">
        <f t="shared" si="45"/>
        <v>25</v>
      </c>
      <c r="F139" s="4">
        <f t="shared" si="36"/>
        <v>1.1733333333333333</v>
      </c>
      <c r="G139" s="5">
        <f t="shared" si="37"/>
        <v>0.7575757575757613</v>
      </c>
      <c r="H139" s="1">
        <f t="shared" si="38"/>
        <v>0.030303030303030453</v>
      </c>
      <c r="I139" s="1"/>
      <c r="J139">
        <f t="shared" si="39"/>
        <v>293</v>
      </c>
      <c r="K139" s="4">
        <f t="shared" si="40"/>
        <v>1.172</v>
      </c>
      <c r="L139" s="1">
        <f t="shared" si="41"/>
        <v>-0.001136363636363713</v>
      </c>
    </row>
    <row r="140" spans="1:12" ht="12.75">
      <c r="A140">
        <f t="shared" si="42"/>
        <v>512</v>
      </c>
      <c r="B140">
        <f t="shared" si="43"/>
        <v>34</v>
      </c>
      <c r="C140" s="2">
        <f t="shared" si="35"/>
        <v>3446.6911764705883</v>
      </c>
      <c r="D140" s="2">
        <f t="shared" si="44"/>
        <v>104.44518716577522</v>
      </c>
      <c r="E140" s="5">
        <f t="shared" si="45"/>
        <v>25</v>
      </c>
      <c r="F140" s="4">
        <f t="shared" si="36"/>
        <v>1.2088888888888891</v>
      </c>
      <c r="G140" s="5">
        <f t="shared" si="37"/>
        <v>0.7352941176470544</v>
      </c>
      <c r="H140" s="1">
        <f t="shared" si="38"/>
        <v>0.02941176470588218</v>
      </c>
      <c r="I140" s="1"/>
      <c r="J140">
        <f t="shared" si="39"/>
        <v>302</v>
      </c>
      <c r="K140" s="4">
        <f t="shared" si="40"/>
        <v>1.208</v>
      </c>
      <c r="L140" s="1">
        <f t="shared" si="41"/>
        <v>-0.0007352941176472783</v>
      </c>
    </row>
    <row r="141" spans="1:12" ht="12.75">
      <c r="A141">
        <f t="shared" si="42"/>
        <v>512</v>
      </c>
      <c r="B141">
        <f t="shared" si="43"/>
        <v>35</v>
      </c>
      <c r="C141" s="2">
        <f t="shared" si="35"/>
        <v>3348.214285714286</v>
      </c>
      <c r="D141" s="2">
        <f t="shared" si="44"/>
        <v>98.47689075630251</v>
      </c>
      <c r="E141" s="5">
        <f t="shared" si="45"/>
        <v>25</v>
      </c>
      <c r="F141" s="4">
        <f t="shared" si="36"/>
        <v>1.2444444444444445</v>
      </c>
      <c r="G141" s="5">
        <f t="shared" si="37"/>
        <v>0.7142857142857082</v>
      </c>
      <c r="H141" s="1">
        <f t="shared" si="38"/>
        <v>0.028571428571428328</v>
      </c>
      <c r="I141" s="1"/>
      <c r="J141">
        <f t="shared" si="39"/>
        <v>311</v>
      </c>
      <c r="K141" s="4">
        <f t="shared" si="40"/>
        <v>1.244</v>
      </c>
      <c r="L141" s="1">
        <f t="shared" si="41"/>
        <v>-0.00035714285714283367</v>
      </c>
    </row>
    <row r="142" spans="1:12" ht="12.75">
      <c r="A142">
        <f t="shared" si="42"/>
        <v>512</v>
      </c>
      <c r="B142">
        <f t="shared" si="43"/>
        <v>36</v>
      </c>
      <c r="C142" s="2">
        <f t="shared" si="35"/>
        <v>3255.2083333333335</v>
      </c>
      <c r="D142" s="2">
        <f t="shared" si="44"/>
        <v>93.0059523809523</v>
      </c>
      <c r="E142" s="5">
        <f t="shared" si="45"/>
        <v>25</v>
      </c>
      <c r="F142" s="4">
        <f t="shared" si="36"/>
        <v>1.2799999999999998</v>
      </c>
      <c r="G142" s="5">
        <f t="shared" si="37"/>
        <v>0.6944444444444464</v>
      </c>
      <c r="H142" s="1">
        <f t="shared" si="38"/>
        <v>0.027777777777777856</v>
      </c>
      <c r="I142" s="1"/>
      <c r="J142">
        <f t="shared" si="39"/>
        <v>320</v>
      </c>
      <c r="K142" s="4">
        <f t="shared" si="40"/>
        <v>1.28</v>
      </c>
      <c r="L142" s="1">
        <f t="shared" si="41"/>
        <v>2.220446049250313E-16</v>
      </c>
    </row>
    <row r="143" spans="1:12" ht="12.75">
      <c r="A143">
        <f t="shared" si="42"/>
        <v>512</v>
      </c>
      <c r="B143">
        <f t="shared" si="43"/>
        <v>37</v>
      </c>
      <c r="C143" s="2">
        <f t="shared" si="35"/>
        <v>3167.2297297297296</v>
      </c>
      <c r="D143" s="2">
        <f t="shared" si="44"/>
        <v>87.97860360360391</v>
      </c>
      <c r="E143" s="5">
        <f t="shared" si="45"/>
        <v>25</v>
      </c>
      <c r="F143" s="4">
        <f t="shared" si="36"/>
        <v>1.3155555555555556</v>
      </c>
      <c r="G143" s="5">
        <f t="shared" si="37"/>
        <v>0.6756756756756772</v>
      </c>
      <c r="H143" s="1">
        <f t="shared" si="38"/>
        <v>0.027027027027027088</v>
      </c>
      <c r="I143" s="1"/>
      <c r="J143">
        <f t="shared" si="39"/>
        <v>328</v>
      </c>
      <c r="K143" s="4">
        <f t="shared" si="40"/>
        <v>1.312</v>
      </c>
      <c r="L143" s="1">
        <f t="shared" si="41"/>
        <v>-0.002702702702702675</v>
      </c>
    </row>
    <row r="144" spans="1:12" ht="12.75">
      <c r="A144">
        <f t="shared" si="42"/>
        <v>512</v>
      </c>
      <c r="B144">
        <f t="shared" si="43"/>
        <v>38</v>
      </c>
      <c r="C144" s="2">
        <f t="shared" si="35"/>
        <v>3083.8815789473683</v>
      </c>
      <c r="D144" s="2">
        <f t="shared" si="44"/>
        <v>83.34815078236124</v>
      </c>
      <c r="E144" s="5">
        <f t="shared" si="45"/>
        <v>25</v>
      </c>
      <c r="F144" s="4">
        <f t="shared" si="36"/>
        <v>1.3511111111111112</v>
      </c>
      <c r="G144" s="5">
        <f t="shared" si="37"/>
        <v>0.6578947368421062</v>
      </c>
      <c r="H144" s="1">
        <f t="shared" si="38"/>
        <v>0.026315789473684247</v>
      </c>
      <c r="I144" s="1"/>
      <c r="J144">
        <f t="shared" si="39"/>
        <v>337</v>
      </c>
      <c r="K144" s="4">
        <f t="shared" si="40"/>
        <v>1.348</v>
      </c>
      <c r="L144" s="1">
        <f t="shared" si="41"/>
        <v>-0.0023026315789472784</v>
      </c>
    </row>
    <row r="145" spans="1:12" ht="12.75">
      <c r="A145">
        <f t="shared" si="42"/>
        <v>512</v>
      </c>
      <c r="B145">
        <f t="shared" si="43"/>
        <v>39</v>
      </c>
      <c r="C145" s="2">
        <f t="shared" si="35"/>
        <v>3004.8076923076924</v>
      </c>
      <c r="D145" s="2">
        <f t="shared" si="44"/>
        <v>79.07388663967595</v>
      </c>
      <c r="E145" s="5">
        <f t="shared" si="45"/>
        <v>25</v>
      </c>
      <c r="F145" s="4">
        <f t="shared" si="36"/>
        <v>1.3866666666666667</v>
      </c>
      <c r="G145" s="5">
        <f t="shared" si="37"/>
        <v>0.6410256410256423</v>
      </c>
      <c r="H145" s="1">
        <f t="shared" si="38"/>
        <v>0.025641025641025692</v>
      </c>
      <c r="I145" s="1"/>
      <c r="J145">
        <f t="shared" si="39"/>
        <v>346</v>
      </c>
      <c r="K145" s="4">
        <f t="shared" si="40"/>
        <v>1.3840000000000001</v>
      </c>
      <c r="L145" s="1">
        <f t="shared" si="41"/>
        <v>-0.0019230769230769162</v>
      </c>
    </row>
    <row r="146" spans="1:12" ht="12.75">
      <c r="A146">
        <f t="shared" si="42"/>
        <v>512</v>
      </c>
      <c r="B146">
        <f t="shared" si="43"/>
        <v>40</v>
      </c>
      <c r="C146" s="2">
        <f t="shared" si="35"/>
        <v>2929.6875</v>
      </c>
      <c r="D146" s="2">
        <f t="shared" si="44"/>
        <v>75.12019230769238</v>
      </c>
      <c r="E146" s="5">
        <f t="shared" si="45"/>
        <v>25</v>
      </c>
      <c r="F146" s="4">
        <f t="shared" si="36"/>
        <v>1.4222222222222223</v>
      </c>
      <c r="G146" s="5">
        <f t="shared" si="37"/>
        <v>0.625</v>
      </c>
      <c r="H146" s="1">
        <f t="shared" si="38"/>
        <v>0.025</v>
      </c>
      <c r="I146" s="1"/>
      <c r="J146">
        <f t="shared" si="39"/>
        <v>355</v>
      </c>
      <c r="K146" s="4">
        <f t="shared" si="40"/>
        <v>1.42</v>
      </c>
      <c r="L146" s="1">
        <f t="shared" si="41"/>
        <v>-0.0015625000000001332</v>
      </c>
    </row>
    <row r="147" spans="1:12" ht="12.75">
      <c r="A147">
        <f t="shared" si="42"/>
        <v>512</v>
      </c>
      <c r="B147">
        <f t="shared" si="43"/>
        <v>41</v>
      </c>
      <c r="C147" s="2">
        <f t="shared" si="35"/>
        <v>2858.231707317073</v>
      </c>
      <c r="D147" s="2">
        <f t="shared" si="44"/>
        <v>71.45579268292704</v>
      </c>
      <c r="E147" s="5">
        <f t="shared" si="45"/>
        <v>25</v>
      </c>
      <c r="F147" s="4">
        <f t="shared" si="36"/>
        <v>1.4577777777777778</v>
      </c>
      <c r="G147" s="5">
        <f t="shared" si="37"/>
        <v>0.6097560975609753</v>
      </c>
      <c r="H147" s="1">
        <f t="shared" si="38"/>
        <v>0.02439024390243901</v>
      </c>
      <c r="I147" s="1"/>
      <c r="J147">
        <f t="shared" si="39"/>
        <v>364</v>
      </c>
      <c r="K147" s="4">
        <f t="shared" si="40"/>
        <v>1.456</v>
      </c>
      <c r="L147" s="1">
        <f t="shared" si="41"/>
        <v>-0.0012195121951220633</v>
      </c>
    </row>
    <row r="148" spans="1:12" ht="12.75">
      <c r="A148">
        <f t="shared" si="42"/>
        <v>512</v>
      </c>
      <c r="B148">
        <f t="shared" si="43"/>
        <v>42</v>
      </c>
      <c r="C148" s="2">
        <f t="shared" si="35"/>
        <v>2790.1785714285716</v>
      </c>
      <c r="D148" s="2">
        <f t="shared" si="44"/>
        <v>68.0531358885014</v>
      </c>
      <c r="E148" s="5">
        <f t="shared" si="45"/>
        <v>25</v>
      </c>
      <c r="F148" s="4">
        <f t="shared" si="36"/>
        <v>1.4933333333333334</v>
      </c>
      <c r="G148" s="5">
        <f t="shared" si="37"/>
        <v>0.5952380952380949</v>
      </c>
      <c r="H148" s="1">
        <f t="shared" si="38"/>
        <v>0.023809523809523794</v>
      </c>
      <c r="I148" s="1"/>
      <c r="J148">
        <f t="shared" si="39"/>
        <v>373</v>
      </c>
      <c r="K148" s="4">
        <f t="shared" si="40"/>
        <v>1.492</v>
      </c>
      <c r="L148" s="1">
        <f t="shared" si="41"/>
        <v>-0.0008928571428571397</v>
      </c>
    </row>
    <row r="149" spans="1:12" ht="12.75">
      <c r="A149">
        <f t="shared" si="42"/>
        <v>512</v>
      </c>
      <c r="B149">
        <f t="shared" si="43"/>
        <v>43</v>
      </c>
      <c r="C149" s="2">
        <f t="shared" si="35"/>
        <v>2725.2906976744184</v>
      </c>
      <c r="D149" s="2">
        <f t="shared" si="44"/>
        <v>64.88787375415313</v>
      </c>
      <c r="E149" s="5">
        <f t="shared" si="45"/>
        <v>25</v>
      </c>
      <c r="F149" s="4">
        <f t="shared" si="36"/>
        <v>1.528888888888889</v>
      </c>
      <c r="G149" s="5">
        <f t="shared" si="37"/>
        <v>0.5813953488372157</v>
      </c>
      <c r="H149" s="1">
        <f t="shared" si="38"/>
        <v>0.023255813953488625</v>
      </c>
      <c r="I149" s="1"/>
      <c r="J149">
        <f t="shared" si="39"/>
        <v>382</v>
      </c>
      <c r="K149" s="4">
        <f t="shared" si="40"/>
        <v>1.528</v>
      </c>
      <c r="L149" s="1">
        <f t="shared" si="41"/>
        <v>-0.000581395348837277</v>
      </c>
    </row>
    <row r="150" spans="1:12" ht="12.75">
      <c r="A150">
        <f t="shared" si="42"/>
        <v>512</v>
      </c>
      <c r="B150">
        <f t="shared" si="43"/>
        <v>44</v>
      </c>
      <c r="C150" s="2">
        <f t="shared" si="35"/>
        <v>2663.3522727272725</v>
      </c>
      <c r="D150" s="2">
        <f t="shared" si="44"/>
        <v>61.938424947145904</v>
      </c>
      <c r="E150" s="5">
        <f t="shared" si="45"/>
        <v>25</v>
      </c>
      <c r="F150" s="4">
        <f t="shared" si="36"/>
        <v>1.5644444444444447</v>
      </c>
      <c r="G150" s="5">
        <f t="shared" si="37"/>
        <v>0.5681818181818201</v>
      </c>
      <c r="H150" s="1">
        <f t="shared" si="38"/>
        <v>0.022727272727272804</v>
      </c>
      <c r="I150" s="1"/>
      <c r="J150">
        <f t="shared" si="39"/>
        <v>391</v>
      </c>
      <c r="K150" s="4">
        <f t="shared" si="40"/>
        <v>1.564</v>
      </c>
      <c r="L150" s="1">
        <f t="shared" si="41"/>
        <v>-0.0002840909090910948</v>
      </c>
    </row>
    <row r="151" spans="1:12" ht="12.75">
      <c r="A151">
        <f t="shared" si="42"/>
        <v>512</v>
      </c>
      <c r="B151">
        <f t="shared" si="43"/>
        <v>45</v>
      </c>
      <c r="C151" s="2">
        <f t="shared" si="35"/>
        <v>2604.1666666666665</v>
      </c>
      <c r="D151" s="2">
        <f t="shared" si="44"/>
        <v>59.185606060606005</v>
      </c>
      <c r="E151" s="5">
        <f t="shared" si="45"/>
        <v>25</v>
      </c>
      <c r="F151" s="4">
        <f t="shared" si="36"/>
        <v>1.6</v>
      </c>
      <c r="G151" s="5">
        <f t="shared" si="37"/>
        <v>0.5555555555555536</v>
      </c>
      <c r="H151" s="1">
        <f t="shared" si="38"/>
        <v>0.022222222222222143</v>
      </c>
      <c r="I151" s="1"/>
      <c r="J151">
        <f t="shared" si="39"/>
        <v>400</v>
      </c>
      <c r="K151" s="4">
        <f t="shared" si="40"/>
        <v>1.6</v>
      </c>
      <c r="L151" s="1">
        <f t="shared" si="41"/>
        <v>0</v>
      </c>
    </row>
    <row r="152" spans="1:12" ht="12.75">
      <c r="A152">
        <f t="shared" si="42"/>
        <v>512</v>
      </c>
      <c r="B152">
        <f t="shared" si="43"/>
        <v>46</v>
      </c>
      <c r="C152" s="2">
        <f t="shared" si="35"/>
        <v>2547.554347826087</v>
      </c>
      <c r="D152" s="2">
        <f t="shared" si="44"/>
        <v>56.61231884057952</v>
      </c>
      <c r="E152" s="5">
        <f t="shared" si="45"/>
        <v>25</v>
      </c>
      <c r="F152" s="4">
        <f t="shared" si="36"/>
        <v>1.6355555555555554</v>
      </c>
      <c r="G152" s="5">
        <f t="shared" si="37"/>
        <v>0.5434782608695663</v>
      </c>
      <c r="H152" s="1">
        <f t="shared" si="38"/>
        <v>0.021739130434782653</v>
      </c>
      <c r="I152" s="1"/>
      <c r="J152">
        <f t="shared" si="39"/>
        <v>408</v>
      </c>
      <c r="K152" s="4">
        <f t="shared" si="40"/>
        <v>1.6320000000000001</v>
      </c>
      <c r="L152" s="1">
        <f t="shared" si="41"/>
        <v>-0.0021739130434781373</v>
      </c>
    </row>
    <row r="153" spans="1:12" ht="12.75">
      <c r="A153">
        <f t="shared" si="42"/>
        <v>512</v>
      </c>
      <c r="B153">
        <f t="shared" si="43"/>
        <v>47</v>
      </c>
      <c r="C153" s="2">
        <f t="shared" si="35"/>
        <v>2493.351063829787</v>
      </c>
      <c r="D153" s="2">
        <f t="shared" si="44"/>
        <v>54.20328399629989</v>
      </c>
      <c r="E153" s="5">
        <f t="shared" si="45"/>
        <v>25</v>
      </c>
      <c r="F153" s="4">
        <f t="shared" si="36"/>
        <v>1.671111111111111</v>
      </c>
      <c r="G153" s="5">
        <f t="shared" si="37"/>
        <v>0.5319148936170244</v>
      </c>
      <c r="H153" s="1">
        <f t="shared" si="38"/>
        <v>0.021276595744680975</v>
      </c>
      <c r="I153" s="1"/>
      <c r="J153">
        <f t="shared" si="39"/>
        <v>417</v>
      </c>
      <c r="K153" s="4">
        <f t="shared" si="40"/>
        <v>1.668</v>
      </c>
      <c r="L153" s="1">
        <f t="shared" si="41"/>
        <v>-0.0018617021276595702</v>
      </c>
    </row>
    <row r="154" spans="1:12" ht="12.75">
      <c r="A154">
        <f t="shared" si="42"/>
        <v>512</v>
      </c>
      <c r="B154">
        <f t="shared" si="43"/>
        <v>48</v>
      </c>
      <c r="C154" s="2">
        <f t="shared" si="35"/>
        <v>2441.40625</v>
      </c>
      <c r="D154" s="2">
        <f t="shared" si="44"/>
        <v>51.94481382978711</v>
      </c>
      <c r="E154" s="5">
        <f t="shared" si="45"/>
        <v>25</v>
      </c>
      <c r="F154" s="4">
        <f t="shared" si="36"/>
        <v>1.7066666666666668</v>
      </c>
      <c r="G154" s="5">
        <f t="shared" si="37"/>
        <v>0.5208333333333321</v>
      </c>
      <c r="H154" s="1">
        <f t="shared" si="38"/>
        <v>0.020833333333333287</v>
      </c>
      <c r="I154" s="1"/>
      <c r="J154">
        <f t="shared" si="39"/>
        <v>426</v>
      </c>
      <c r="K154" s="4">
        <f t="shared" si="40"/>
        <v>1.704</v>
      </c>
      <c r="L154" s="1">
        <f t="shared" si="41"/>
        <v>-0.0015625000000001332</v>
      </c>
    </row>
    <row r="155" spans="1:12" ht="12.75">
      <c r="A155">
        <f t="shared" si="42"/>
        <v>512</v>
      </c>
      <c r="B155">
        <f t="shared" si="43"/>
        <v>49</v>
      </c>
      <c r="C155" s="2">
        <f t="shared" si="35"/>
        <v>2391.581632653061</v>
      </c>
      <c r="D155" s="2">
        <f t="shared" si="44"/>
        <v>49.824617346938794</v>
      </c>
      <c r="E155" s="5">
        <f t="shared" si="45"/>
        <v>25</v>
      </c>
      <c r="F155" s="4">
        <f t="shared" si="36"/>
        <v>1.7422222222222223</v>
      </c>
      <c r="G155" s="5">
        <f t="shared" si="37"/>
        <v>0.5102040816326472</v>
      </c>
      <c r="H155" s="1">
        <f t="shared" si="38"/>
        <v>0.02040816326530589</v>
      </c>
      <c r="I155" s="1"/>
      <c r="J155">
        <f t="shared" si="39"/>
        <v>435</v>
      </c>
      <c r="K155" s="4">
        <f t="shared" si="40"/>
        <v>1.74</v>
      </c>
      <c r="L155" s="1">
        <f t="shared" si="41"/>
        <v>-0.0012755102040816757</v>
      </c>
    </row>
    <row r="156" spans="1:12" ht="12.75">
      <c r="A156">
        <f t="shared" si="42"/>
        <v>512</v>
      </c>
      <c r="B156">
        <f t="shared" si="43"/>
        <v>50</v>
      </c>
      <c r="C156" s="2">
        <f t="shared" si="35"/>
        <v>2343.75</v>
      </c>
      <c r="D156" s="2">
        <f t="shared" si="44"/>
        <v>47.831632653061206</v>
      </c>
      <c r="E156" s="5">
        <f t="shared" si="45"/>
        <v>25</v>
      </c>
      <c r="F156" s="4">
        <f t="shared" si="36"/>
        <v>1.7777777777777777</v>
      </c>
      <c r="G156" s="5">
        <f t="shared" si="37"/>
        <v>0.49999999999999645</v>
      </c>
      <c r="H156" s="1">
        <f t="shared" si="38"/>
        <v>0.019999999999999858</v>
      </c>
      <c r="I156" s="1"/>
      <c r="J156">
        <f t="shared" si="39"/>
        <v>444</v>
      </c>
      <c r="K156" s="4">
        <f t="shared" si="40"/>
        <v>1.776</v>
      </c>
      <c r="L156" s="1">
        <f t="shared" si="41"/>
        <v>-0.0009999999999998899</v>
      </c>
    </row>
    <row r="157" spans="1:12" ht="12.75">
      <c r="A157">
        <f t="shared" si="42"/>
        <v>512</v>
      </c>
      <c r="B157">
        <f t="shared" si="43"/>
        <v>51</v>
      </c>
      <c r="C157" s="2">
        <f t="shared" si="35"/>
        <v>2297.794117647059</v>
      </c>
      <c r="D157" s="2">
        <f t="shared" si="44"/>
        <v>45.95588235294099</v>
      </c>
      <c r="E157" s="5">
        <f t="shared" si="45"/>
        <v>25</v>
      </c>
      <c r="F157" s="4">
        <f t="shared" si="36"/>
        <v>1.813333333333333</v>
      </c>
      <c r="G157" s="5">
        <f t="shared" si="37"/>
        <v>0.49019607843137436</v>
      </c>
      <c r="H157" s="1">
        <f t="shared" si="38"/>
        <v>0.019607843137254975</v>
      </c>
      <c r="I157" s="1"/>
      <c r="J157">
        <f t="shared" si="39"/>
        <v>453</v>
      </c>
      <c r="K157" s="4">
        <f t="shared" si="40"/>
        <v>1.812</v>
      </c>
      <c r="L157" s="1">
        <f t="shared" si="41"/>
        <v>-0.0007352941176468342</v>
      </c>
    </row>
    <row r="158" spans="1:12" ht="12.75">
      <c r="A158">
        <f t="shared" si="42"/>
        <v>512</v>
      </c>
      <c r="B158">
        <f t="shared" si="43"/>
        <v>52</v>
      </c>
      <c r="C158" s="2">
        <f t="shared" si="35"/>
        <v>2253.605769230769</v>
      </c>
      <c r="D158" s="2">
        <f t="shared" si="44"/>
        <v>44.188348416289955</v>
      </c>
      <c r="E158" s="5">
        <f t="shared" si="45"/>
        <v>25</v>
      </c>
      <c r="F158" s="4">
        <f t="shared" si="36"/>
        <v>1.8488888888888888</v>
      </c>
      <c r="G158" s="5">
        <f t="shared" si="37"/>
        <v>0.4807692307692335</v>
      </c>
      <c r="H158" s="1">
        <f t="shared" si="38"/>
        <v>0.01923076923076934</v>
      </c>
      <c r="I158" s="1"/>
      <c r="J158">
        <f t="shared" si="39"/>
        <v>462</v>
      </c>
      <c r="K158" s="4">
        <f t="shared" si="40"/>
        <v>1.848</v>
      </c>
      <c r="L158" s="1">
        <f t="shared" si="41"/>
        <v>-0.00048076923076911804</v>
      </c>
    </row>
    <row r="159" spans="1:12" ht="12.75">
      <c r="A159">
        <f t="shared" si="42"/>
        <v>512</v>
      </c>
      <c r="B159">
        <f t="shared" si="43"/>
        <v>53</v>
      </c>
      <c r="C159" s="2">
        <f t="shared" si="35"/>
        <v>2211.0849056603774</v>
      </c>
      <c r="D159" s="2">
        <f t="shared" si="44"/>
        <v>42.52086357039161</v>
      </c>
      <c r="E159" s="5">
        <f t="shared" si="45"/>
        <v>25</v>
      </c>
      <c r="F159" s="4">
        <f t="shared" si="36"/>
        <v>1.8844444444444446</v>
      </c>
      <c r="G159" s="5">
        <f t="shared" si="37"/>
        <v>0.4716981132075446</v>
      </c>
      <c r="H159" s="1">
        <f t="shared" si="38"/>
        <v>0.018867924528301785</v>
      </c>
      <c r="I159" s="1"/>
      <c r="J159">
        <f t="shared" si="39"/>
        <v>471</v>
      </c>
      <c r="K159" s="4">
        <f t="shared" si="40"/>
        <v>1.8840000000000001</v>
      </c>
      <c r="L159" s="1">
        <f t="shared" si="41"/>
        <v>-0.0002358490566037874</v>
      </c>
    </row>
    <row r="160" spans="1:12" ht="12.75">
      <c r="A160">
        <f t="shared" si="42"/>
        <v>512</v>
      </c>
      <c r="B160">
        <f t="shared" si="43"/>
        <v>54</v>
      </c>
      <c r="C160" s="2">
        <f t="shared" si="35"/>
        <v>2170.1388888888887</v>
      </c>
      <c r="D160" s="2">
        <f t="shared" si="44"/>
        <v>40.94601677148876</v>
      </c>
      <c r="E160" s="5">
        <f t="shared" si="45"/>
        <v>25</v>
      </c>
      <c r="F160" s="4">
        <f t="shared" si="36"/>
        <v>1.92</v>
      </c>
      <c r="G160" s="5">
        <f t="shared" si="37"/>
        <v>0.462962962962969</v>
      </c>
      <c r="H160" s="1">
        <f t="shared" si="38"/>
        <v>0.01851851851851876</v>
      </c>
      <c r="I160" s="1"/>
      <c r="J160">
        <f t="shared" si="39"/>
        <v>480</v>
      </c>
      <c r="K160" s="4">
        <f t="shared" si="40"/>
        <v>1.92</v>
      </c>
      <c r="L160" s="1">
        <f t="shared" si="41"/>
        <v>0</v>
      </c>
    </row>
    <row r="161" spans="1:12" ht="12.75">
      <c r="A161">
        <f t="shared" si="42"/>
        <v>512</v>
      </c>
      <c r="B161">
        <f t="shared" si="43"/>
        <v>55</v>
      </c>
      <c r="C161" s="2">
        <f t="shared" si="35"/>
        <v>2130.681818181818</v>
      </c>
      <c r="D161" s="2">
        <f t="shared" si="44"/>
        <v>39.45707070707067</v>
      </c>
      <c r="E161" s="5">
        <f t="shared" si="45"/>
        <v>25</v>
      </c>
      <c r="F161" s="4">
        <f t="shared" si="36"/>
        <v>1.955555555555556</v>
      </c>
      <c r="G161" s="5">
        <f t="shared" si="37"/>
        <v>0.45454545454546036</v>
      </c>
      <c r="H161" s="1">
        <f t="shared" si="38"/>
        <v>0.018181818181818413</v>
      </c>
      <c r="I161" s="1"/>
      <c r="J161">
        <f t="shared" si="39"/>
        <v>488</v>
      </c>
      <c r="K161" s="4">
        <f t="shared" si="40"/>
        <v>1.952</v>
      </c>
      <c r="L161" s="1">
        <f t="shared" si="41"/>
        <v>-0.001818181818182052</v>
      </c>
    </row>
    <row r="162" spans="1:12" ht="12.75">
      <c r="A162">
        <f t="shared" si="42"/>
        <v>512</v>
      </c>
      <c r="B162">
        <f t="shared" si="43"/>
        <v>56</v>
      </c>
      <c r="C162" s="2">
        <f t="shared" si="35"/>
        <v>2092.6339285714284</v>
      </c>
      <c r="D162" s="2">
        <f t="shared" si="44"/>
        <v>38.047889610389575</v>
      </c>
      <c r="E162" s="5">
        <f t="shared" si="45"/>
        <v>25</v>
      </c>
      <c r="F162" s="4">
        <f t="shared" si="36"/>
        <v>1.9911111111111115</v>
      </c>
      <c r="G162" s="5">
        <f t="shared" si="37"/>
        <v>0.44642857142857295</v>
      </c>
      <c r="H162" s="1">
        <f t="shared" si="38"/>
        <v>0.01785714285714292</v>
      </c>
      <c r="I162" s="1"/>
      <c r="J162">
        <f t="shared" si="39"/>
        <v>497</v>
      </c>
      <c r="K162" s="4">
        <f t="shared" si="40"/>
        <v>1.988</v>
      </c>
      <c r="L162" s="1">
        <f t="shared" si="41"/>
        <v>-0.0015625000000002442</v>
      </c>
    </row>
    <row r="163" spans="1:12" ht="12.75">
      <c r="A163">
        <f t="shared" si="42"/>
        <v>512</v>
      </c>
      <c r="B163">
        <f t="shared" si="43"/>
        <v>57</v>
      </c>
      <c r="C163" s="2">
        <f t="shared" si="35"/>
        <v>2055.9210526315787</v>
      </c>
      <c r="D163" s="2">
        <f t="shared" si="44"/>
        <v>36.71287593984971</v>
      </c>
      <c r="E163" s="5">
        <f t="shared" si="45"/>
        <v>25</v>
      </c>
      <c r="F163" s="4">
        <f t="shared" si="36"/>
        <v>2.026666666666667</v>
      </c>
      <c r="G163" s="5">
        <f aca="true" t="shared" si="46" ref="G163:G194">F164/(A163*B163/1000/360)-E163</f>
        <v>0.43859649122806843</v>
      </c>
      <c r="H163" s="1">
        <f t="shared" si="38"/>
        <v>0.017543859649122737</v>
      </c>
      <c r="I163" s="1"/>
      <c r="J163">
        <f t="shared" si="39"/>
        <v>506</v>
      </c>
      <c r="K163" s="4">
        <f t="shared" si="40"/>
        <v>2.024</v>
      </c>
      <c r="L163" s="1">
        <f t="shared" si="41"/>
        <v>-0.0013157894736842701</v>
      </c>
    </row>
    <row r="164" spans="1:12" ht="12.75">
      <c r="A164">
        <f t="shared" si="42"/>
        <v>512</v>
      </c>
      <c r="B164">
        <f t="shared" si="43"/>
        <v>58</v>
      </c>
      <c r="C164" s="2">
        <f t="shared" si="35"/>
        <v>2020.4741379310344</v>
      </c>
      <c r="D164" s="2">
        <f t="shared" si="44"/>
        <v>35.44691470054431</v>
      </c>
      <c r="E164" s="5">
        <f t="shared" si="45"/>
        <v>25</v>
      </c>
      <c r="F164" s="4">
        <f t="shared" si="36"/>
        <v>2.062222222222222</v>
      </c>
      <c r="G164" s="5">
        <f t="shared" si="46"/>
        <v>0.43103448275861567</v>
      </c>
      <c r="H164" s="1">
        <f t="shared" si="38"/>
        <v>0.017241379310344626</v>
      </c>
      <c r="I164" s="1"/>
      <c r="J164">
        <f t="shared" si="39"/>
        <v>515</v>
      </c>
      <c r="K164" s="4">
        <f t="shared" si="40"/>
        <v>2.06</v>
      </c>
      <c r="L164" s="1">
        <f t="shared" si="41"/>
        <v>-0.0010775862068964637</v>
      </c>
    </row>
    <row r="165" spans="1:12" ht="12.75">
      <c r="A165">
        <f t="shared" si="42"/>
        <v>512</v>
      </c>
      <c r="B165">
        <f t="shared" si="43"/>
        <v>59</v>
      </c>
      <c r="C165" s="2">
        <f t="shared" si="35"/>
        <v>1986.2288135593221</v>
      </c>
      <c r="D165" s="2">
        <f t="shared" si="44"/>
        <v>34.245324371712286</v>
      </c>
      <c r="E165" s="5">
        <f t="shared" si="45"/>
        <v>25</v>
      </c>
      <c r="F165" s="4">
        <f t="shared" si="36"/>
        <v>2.0977777777777775</v>
      </c>
      <c r="G165" s="5">
        <f t="shared" si="46"/>
        <v>0.42372881355932535</v>
      </c>
      <c r="H165" s="1">
        <f t="shared" si="38"/>
        <v>0.016949152542373013</v>
      </c>
      <c r="I165" s="1"/>
      <c r="J165">
        <f t="shared" si="39"/>
        <v>524</v>
      </c>
      <c r="K165" s="4">
        <f t="shared" si="40"/>
        <v>2.096</v>
      </c>
      <c r="L165" s="1">
        <f t="shared" si="41"/>
        <v>-0.0008474576271184642</v>
      </c>
    </row>
    <row r="166" spans="1:12" ht="12.75">
      <c r="A166">
        <f t="shared" si="42"/>
        <v>512</v>
      </c>
      <c r="B166">
        <f t="shared" si="43"/>
        <v>60</v>
      </c>
      <c r="C166" s="2">
        <f t="shared" si="35"/>
        <v>1953.125</v>
      </c>
      <c r="D166" s="2">
        <f t="shared" si="44"/>
        <v>33.103813559322134</v>
      </c>
      <c r="E166" s="5">
        <f t="shared" si="45"/>
        <v>25</v>
      </c>
      <c r="F166" s="4">
        <f t="shared" si="36"/>
        <v>2.1333333333333333</v>
      </c>
      <c r="G166" s="5">
        <f t="shared" si="46"/>
        <v>0.4166666666666714</v>
      </c>
      <c r="H166" s="1">
        <f t="shared" si="38"/>
        <v>0.016666666666666857</v>
      </c>
      <c r="I166" s="1"/>
      <c r="J166">
        <f t="shared" si="39"/>
        <v>533</v>
      </c>
      <c r="K166" s="4">
        <f t="shared" si="40"/>
        <v>2.132</v>
      </c>
      <c r="L166" s="1">
        <f t="shared" si="41"/>
        <v>-0.0006249999999998757</v>
      </c>
    </row>
    <row r="167" spans="1:12" ht="12.75">
      <c r="A167">
        <f t="shared" si="42"/>
        <v>512</v>
      </c>
      <c r="B167">
        <f t="shared" si="43"/>
        <v>61</v>
      </c>
      <c r="C167" s="2">
        <f t="shared" si="35"/>
        <v>1921.1065573770493</v>
      </c>
      <c r="D167" s="2">
        <f t="shared" si="44"/>
        <v>32.018442622950715</v>
      </c>
      <c r="E167" s="5">
        <f t="shared" si="45"/>
        <v>25</v>
      </c>
      <c r="F167" s="4">
        <f t="shared" si="36"/>
        <v>2.168888888888889</v>
      </c>
      <c r="G167" s="5">
        <f t="shared" si="46"/>
        <v>0.4098360655737707</v>
      </c>
      <c r="H167" s="1">
        <f t="shared" si="38"/>
        <v>0.016393442622950827</v>
      </c>
      <c r="I167" s="1"/>
      <c r="J167">
        <f t="shared" si="39"/>
        <v>542</v>
      </c>
      <c r="K167" s="4">
        <f t="shared" si="40"/>
        <v>2.168</v>
      </c>
      <c r="L167" s="1">
        <f t="shared" si="41"/>
        <v>-0.0004098360655737654</v>
      </c>
    </row>
    <row r="168" spans="1:12" ht="12.75">
      <c r="A168">
        <f t="shared" si="42"/>
        <v>512</v>
      </c>
      <c r="B168">
        <f t="shared" si="43"/>
        <v>62</v>
      </c>
      <c r="C168" s="2">
        <f t="shared" si="35"/>
        <v>1890.1209677419354</v>
      </c>
      <c r="D168" s="2">
        <f t="shared" si="44"/>
        <v>30.98558963511391</v>
      </c>
      <c r="E168" s="5">
        <f t="shared" si="45"/>
        <v>25</v>
      </c>
      <c r="F168" s="4">
        <f t="shared" si="36"/>
        <v>2.2044444444444444</v>
      </c>
      <c r="G168" s="5">
        <f t="shared" si="46"/>
        <v>0.4032258064516121</v>
      </c>
      <c r="H168" s="1">
        <f t="shared" si="38"/>
        <v>0.016129032258064484</v>
      </c>
      <c r="I168" s="1"/>
      <c r="J168">
        <f t="shared" si="39"/>
        <v>551</v>
      </c>
      <c r="K168" s="4">
        <f t="shared" si="40"/>
        <v>2.204</v>
      </c>
      <c r="L168" s="1">
        <f t="shared" si="41"/>
        <v>-0.0002016129032257341</v>
      </c>
    </row>
    <row r="169" spans="1:12" ht="12.75">
      <c r="A169">
        <f t="shared" si="42"/>
        <v>512</v>
      </c>
      <c r="B169">
        <f t="shared" si="43"/>
        <v>63</v>
      </c>
      <c r="C169" s="2">
        <f t="shared" si="35"/>
        <v>1860.1190476190477</v>
      </c>
      <c r="D169" s="2">
        <f t="shared" si="44"/>
        <v>30.001920122887668</v>
      </c>
      <c r="E169" s="5">
        <f t="shared" si="45"/>
        <v>25</v>
      </c>
      <c r="F169" s="4">
        <f t="shared" si="36"/>
        <v>2.2399999999999998</v>
      </c>
      <c r="G169" s="5">
        <f t="shared" si="46"/>
        <v>0.3968253968253954</v>
      </c>
      <c r="H169" s="1">
        <f t="shared" si="38"/>
        <v>0.015873015873015817</v>
      </c>
      <c r="I169" s="1"/>
      <c r="J169">
        <f t="shared" si="39"/>
        <v>560</v>
      </c>
      <c r="K169" s="4">
        <f t="shared" si="40"/>
        <v>2.24</v>
      </c>
      <c r="L169" s="1">
        <f t="shared" si="41"/>
        <v>2.220446049250313E-16</v>
      </c>
    </row>
    <row r="170" spans="1:12" ht="12.75">
      <c r="A170">
        <f t="shared" si="42"/>
        <v>512</v>
      </c>
      <c r="B170">
        <f t="shared" si="43"/>
        <v>64</v>
      </c>
      <c r="C170" s="2">
        <f t="shared" si="35"/>
        <v>1831.0546875</v>
      </c>
      <c r="D170" s="2">
        <f t="shared" si="44"/>
        <v>29.064360119047706</v>
      </c>
      <c r="E170" s="5">
        <f t="shared" si="45"/>
        <v>25</v>
      </c>
      <c r="F170" s="4">
        <f t="shared" si="36"/>
        <v>2.2755555555555556</v>
      </c>
      <c r="G170" s="5">
        <f t="shared" si="46"/>
        <v>0.390625</v>
      </c>
      <c r="H170" s="1">
        <f t="shared" si="38"/>
        <v>0.015625</v>
      </c>
      <c r="I170" s="1"/>
      <c r="J170">
        <f t="shared" si="39"/>
        <v>568</v>
      </c>
      <c r="K170" s="4">
        <f t="shared" si="40"/>
        <v>2.2720000000000002</v>
      </c>
      <c r="L170" s="1">
        <f t="shared" si="41"/>
        <v>-0.0015624999999999112</v>
      </c>
    </row>
    <row r="171" spans="1:12" ht="12.75">
      <c r="A171">
        <f aca="true" t="shared" si="47" ref="A171:A203">A170</f>
        <v>512</v>
      </c>
      <c r="B171">
        <f aca="true" t="shared" si="48" ref="B171:B203">B170+1</f>
        <v>65</v>
      </c>
      <c r="C171" s="2">
        <f aca="true" t="shared" si="49" ref="C171:C203">60000000/(B171*A171)</f>
        <v>1802.8846153846155</v>
      </c>
      <c r="D171" s="2">
        <f aca="true" t="shared" si="50" ref="D171:D203">C170-C171</f>
        <v>28.170072115384528</v>
      </c>
      <c r="E171" s="5">
        <f t="shared" si="45"/>
        <v>25</v>
      </c>
      <c r="F171" s="4">
        <f aca="true" t="shared" si="51" ref="F171:F203">1000/(C171/60)/360*E171</f>
        <v>2.3111111111111113</v>
      </c>
      <c r="G171" s="5">
        <f t="shared" si="46"/>
        <v>0.38461538461538325</v>
      </c>
      <c r="H171" s="1">
        <f aca="true" t="shared" si="52" ref="H171:H203">(G171/E171)</f>
        <v>0.01538461538461533</v>
      </c>
      <c r="I171" s="1"/>
      <c r="J171">
        <f aca="true" t="shared" si="53" ref="J171:J203">INT(F171/$K$1)</f>
        <v>577</v>
      </c>
      <c r="K171" s="4">
        <f aca="true" t="shared" si="54" ref="K171:K203">INT(F171/$K$1)*$K$1</f>
        <v>2.308</v>
      </c>
      <c r="L171" s="1">
        <f aca="true" t="shared" si="55" ref="L171:L203">(K171/F171-1)</f>
        <v>-0.0013461538461539968</v>
      </c>
    </row>
    <row r="172" spans="1:12" ht="12.75">
      <c r="A172">
        <f t="shared" si="47"/>
        <v>512</v>
      </c>
      <c r="B172">
        <f t="shared" si="48"/>
        <v>66</v>
      </c>
      <c r="C172" s="2">
        <f t="shared" si="49"/>
        <v>1775.5681818181818</v>
      </c>
      <c r="D172" s="2">
        <f t="shared" si="50"/>
        <v>27.316433566433716</v>
      </c>
      <c r="E172" s="5">
        <f t="shared" si="45"/>
        <v>25</v>
      </c>
      <c r="F172" s="4">
        <f t="shared" si="51"/>
        <v>2.3466666666666667</v>
      </c>
      <c r="G172" s="5">
        <f t="shared" si="46"/>
        <v>0.37878787878787534</v>
      </c>
      <c r="H172" s="1">
        <f t="shared" si="52"/>
        <v>0.015151515151515013</v>
      </c>
      <c r="I172" s="1"/>
      <c r="J172">
        <f t="shared" si="53"/>
        <v>586</v>
      </c>
      <c r="K172" s="4">
        <f t="shared" si="54"/>
        <v>2.344</v>
      </c>
      <c r="L172" s="1">
        <f t="shared" si="55"/>
        <v>-0.001136363636363713</v>
      </c>
    </row>
    <row r="173" spans="1:12" ht="12.75">
      <c r="A173">
        <f t="shared" si="47"/>
        <v>512</v>
      </c>
      <c r="B173">
        <f t="shared" si="48"/>
        <v>67</v>
      </c>
      <c r="C173" s="2">
        <f t="shared" si="49"/>
        <v>1749.0671641791046</v>
      </c>
      <c r="D173" s="2">
        <f t="shared" si="50"/>
        <v>26.50101763907719</v>
      </c>
      <c r="E173" s="5">
        <f t="shared" si="45"/>
        <v>25</v>
      </c>
      <c r="F173" s="4">
        <f t="shared" si="51"/>
        <v>2.382222222222222</v>
      </c>
      <c r="G173" s="5">
        <f t="shared" si="46"/>
        <v>0.37313432835821203</v>
      </c>
      <c r="H173" s="1">
        <f t="shared" si="52"/>
        <v>0.014925373134328481</v>
      </c>
      <c r="I173" s="1"/>
      <c r="J173">
        <f t="shared" si="53"/>
        <v>595</v>
      </c>
      <c r="K173" s="4">
        <f t="shared" si="54"/>
        <v>2.38</v>
      </c>
      <c r="L173" s="1">
        <f t="shared" si="55"/>
        <v>-0.0009328358208954279</v>
      </c>
    </row>
    <row r="174" spans="1:12" ht="12.75">
      <c r="A174">
        <f t="shared" si="47"/>
        <v>512</v>
      </c>
      <c r="B174">
        <f t="shared" si="48"/>
        <v>68</v>
      </c>
      <c r="C174" s="2">
        <f t="shared" si="49"/>
        <v>1723.3455882352941</v>
      </c>
      <c r="D174" s="2">
        <f t="shared" si="50"/>
        <v>25.72157594381042</v>
      </c>
      <c r="E174" s="5">
        <f t="shared" si="45"/>
        <v>25</v>
      </c>
      <c r="F174" s="4">
        <f t="shared" si="51"/>
        <v>2.4177777777777782</v>
      </c>
      <c r="G174" s="5">
        <f t="shared" si="46"/>
        <v>0.367647058823529</v>
      </c>
      <c r="H174" s="1">
        <f t="shared" si="52"/>
        <v>0.014705882352941159</v>
      </c>
      <c r="I174" s="1"/>
      <c r="J174">
        <f t="shared" si="53"/>
        <v>604</v>
      </c>
      <c r="K174" s="4">
        <f t="shared" si="54"/>
        <v>2.416</v>
      </c>
      <c r="L174" s="1">
        <f t="shared" si="55"/>
        <v>-0.0007352941176472783</v>
      </c>
    </row>
    <row r="175" spans="1:12" ht="12.75">
      <c r="A175">
        <f t="shared" si="47"/>
        <v>512</v>
      </c>
      <c r="B175">
        <f t="shared" si="48"/>
        <v>69</v>
      </c>
      <c r="C175" s="2">
        <f t="shared" si="49"/>
        <v>1698.3695652173913</v>
      </c>
      <c r="D175" s="2">
        <f t="shared" si="50"/>
        <v>24.97602301790289</v>
      </c>
      <c r="E175" s="5">
        <f t="shared" si="45"/>
        <v>25</v>
      </c>
      <c r="F175" s="4">
        <f t="shared" si="51"/>
        <v>2.4533333333333336</v>
      </c>
      <c r="G175" s="5">
        <f t="shared" si="46"/>
        <v>0.36231884057971087</v>
      </c>
      <c r="H175" s="1">
        <f t="shared" si="52"/>
        <v>0.014492753623188435</v>
      </c>
      <c r="I175" s="1"/>
      <c r="J175">
        <f t="shared" si="53"/>
        <v>613</v>
      </c>
      <c r="K175" s="4">
        <f t="shared" si="54"/>
        <v>2.452</v>
      </c>
      <c r="L175" s="1">
        <f t="shared" si="55"/>
        <v>-0.0005434782608696453</v>
      </c>
    </row>
    <row r="176" spans="1:12" ht="12.75">
      <c r="A176">
        <f t="shared" si="47"/>
        <v>512</v>
      </c>
      <c r="B176">
        <f t="shared" si="48"/>
        <v>70</v>
      </c>
      <c r="C176" s="2">
        <f t="shared" si="49"/>
        <v>1674.107142857143</v>
      </c>
      <c r="D176" s="2">
        <f t="shared" si="50"/>
        <v>24.262422360248365</v>
      </c>
      <c r="E176" s="5">
        <f t="shared" si="45"/>
        <v>25</v>
      </c>
      <c r="F176" s="4">
        <f t="shared" si="51"/>
        <v>2.488888888888889</v>
      </c>
      <c r="G176" s="5">
        <f t="shared" si="46"/>
        <v>0.3571428571428541</v>
      </c>
      <c r="H176" s="1">
        <f t="shared" si="52"/>
        <v>0.014285714285714164</v>
      </c>
      <c r="I176" s="1"/>
      <c r="J176">
        <f t="shared" si="53"/>
        <v>622</v>
      </c>
      <c r="K176" s="4">
        <f t="shared" si="54"/>
        <v>2.488</v>
      </c>
      <c r="L176" s="1">
        <f t="shared" si="55"/>
        <v>-0.00035714285714283367</v>
      </c>
    </row>
    <row r="177" spans="1:12" ht="12.75">
      <c r="A177">
        <f t="shared" si="47"/>
        <v>512</v>
      </c>
      <c r="B177">
        <f t="shared" si="48"/>
        <v>71</v>
      </c>
      <c r="C177" s="2">
        <f t="shared" si="49"/>
        <v>1650.5281690140846</v>
      </c>
      <c r="D177" s="2">
        <f t="shared" si="50"/>
        <v>23.578973843058293</v>
      </c>
      <c r="E177" s="5">
        <f t="shared" si="45"/>
        <v>25</v>
      </c>
      <c r="F177" s="4">
        <f t="shared" si="51"/>
        <v>2.5244444444444443</v>
      </c>
      <c r="G177" s="5">
        <f t="shared" si="46"/>
        <v>0.3521126760563362</v>
      </c>
      <c r="H177" s="1">
        <f t="shared" si="52"/>
        <v>0.014084507042253449</v>
      </c>
      <c r="I177" s="1"/>
      <c r="J177">
        <f t="shared" si="53"/>
        <v>631</v>
      </c>
      <c r="K177" s="4">
        <f t="shared" si="54"/>
        <v>2.524</v>
      </c>
      <c r="L177" s="1">
        <f t="shared" si="55"/>
        <v>-0.0001760563380280855</v>
      </c>
    </row>
    <row r="178" spans="1:12" ht="12.75">
      <c r="A178">
        <f t="shared" si="47"/>
        <v>512</v>
      </c>
      <c r="B178">
        <f t="shared" si="48"/>
        <v>72</v>
      </c>
      <c r="C178" s="2">
        <f t="shared" si="49"/>
        <v>1627.6041666666667</v>
      </c>
      <c r="D178" s="2">
        <f t="shared" si="50"/>
        <v>22.924002347417854</v>
      </c>
      <c r="E178" s="5">
        <f t="shared" si="45"/>
        <v>25</v>
      </c>
      <c r="F178" s="4">
        <f t="shared" si="51"/>
        <v>2.5599999999999996</v>
      </c>
      <c r="G178" s="5">
        <f t="shared" si="46"/>
        <v>0.34722222222222143</v>
      </c>
      <c r="H178" s="1">
        <f t="shared" si="52"/>
        <v>0.013888888888888857</v>
      </c>
      <c r="I178" s="1"/>
      <c r="J178">
        <f t="shared" si="53"/>
        <v>640</v>
      </c>
      <c r="K178" s="4">
        <f t="shared" si="54"/>
        <v>2.56</v>
      </c>
      <c r="L178" s="1">
        <f t="shared" si="55"/>
        <v>2.220446049250313E-16</v>
      </c>
    </row>
    <row r="179" spans="1:12" ht="12.75">
      <c r="A179">
        <f t="shared" si="47"/>
        <v>512</v>
      </c>
      <c r="B179">
        <f t="shared" si="48"/>
        <v>73</v>
      </c>
      <c r="C179" s="2">
        <f t="shared" si="49"/>
        <v>1605.3082191780823</v>
      </c>
      <c r="D179" s="2">
        <f t="shared" si="50"/>
        <v>22.29594748858449</v>
      </c>
      <c r="E179" s="5">
        <f t="shared" si="45"/>
        <v>25</v>
      </c>
      <c r="F179" s="4">
        <f t="shared" si="51"/>
        <v>2.5955555555555554</v>
      </c>
      <c r="G179" s="5">
        <f t="shared" si="46"/>
        <v>0.34246575342465846</v>
      </c>
      <c r="H179" s="1">
        <f t="shared" si="52"/>
        <v>0.013698630136986339</v>
      </c>
      <c r="I179" s="1"/>
      <c r="J179">
        <f t="shared" si="53"/>
        <v>648</v>
      </c>
      <c r="K179" s="4">
        <f t="shared" si="54"/>
        <v>2.592</v>
      </c>
      <c r="L179" s="1">
        <f t="shared" si="55"/>
        <v>-0.001369863013698569</v>
      </c>
    </row>
    <row r="180" spans="1:12" ht="12.75">
      <c r="A180">
        <f t="shared" si="47"/>
        <v>512</v>
      </c>
      <c r="B180">
        <f t="shared" si="48"/>
        <v>74</v>
      </c>
      <c r="C180" s="2">
        <f t="shared" si="49"/>
        <v>1583.6148648648648</v>
      </c>
      <c r="D180" s="2">
        <f t="shared" si="50"/>
        <v>21.69335431321747</v>
      </c>
      <c r="E180" s="5">
        <f t="shared" si="45"/>
        <v>25</v>
      </c>
      <c r="F180" s="4">
        <f t="shared" si="51"/>
        <v>2.631111111111111</v>
      </c>
      <c r="G180" s="5">
        <f t="shared" si="46"/>
        <v>0.33783783783783505</v>
      </c>
      <c r="H180" s="1">
        <f t="shared" si="52"/>
        <v>0.013513513513513402</v>
      </c>
      <c r="I180" s="1"/>
      <c r="J180">
        <f t="shared" si="53"/>
        <v>657</v>
      </c>
      <c r="K180" s="4">
        <f t="shared" si="54"/>
        <v>2.628</v>
      </c>
      <c r="L180" s="1">
        <f t="shared" si="55"/>
        <v>-0.0011824324324324342</v>
      </c>
    </row>
    <row r="181" spans="1:12" ht="12.75">
      <c r="A181">
        <f t="shared" si="47"/>
        <v>512</v>
      </c>
      <c r="B181">
        <f t="shared" si="48"/>
        <v>75</v>
      </c>
      <c r="C181" s="2">
        <f t="shared" si="49"/>
        <v>1562.5</v>
      </c>
      <c r="D181" s="2">
        <f t="shared" si="50"/>
        <v>21.114864864864785</v>
      </c>
      <c r="E181" s="5">
        <f t="shared" si="45"/>
        <v>25</v>
      </c>
      <c r="F181" s="4">
        <f t="shared" si="51"/>
        <v>2.6666666666666665</v>
      </c>
      <c r="G181" s="5">
        <f t="shared" si="46"/>
        <v>0.3333333333333357</v>
      </c>
      <c r="H181" s="1">
        <f t="shared" si="52"/>
        <v>0.013333333333333428</v>
      </c>
      <c r="I181" s="1"/>
      <c r="J181">
        <f t="shared" si="53"/>
        <v>666</v>
      </c>
      <c r="K181" s="4">
        <f t="shared" si="54"/>
        <v>2.664</v>
      </c>
      <c r="L181" s="1">
        <f t="shared" si="55"/>
        <v>-0.0009999999999998899</v>
      </c>
    </row>
    <row r="182" spans="1:12" ht="12.75">
      <c r="A182">
        <f t="shared" si="47"/>
        <v>512</v>
      </c>
      <c r="B182">
        <f t="shared" si="48"/>
        <v>76</v>
      </c>
      <c r="C182" s="2">
        <f t="shared" si="49"/>
        <v>1541.9407894736842</v>
      </c>
      <c r="D182" s="2">
        <f t="shared" si="50"/>
        <v>20.559210526315837</v>
      </c>
      <c r="E182" s="5">
        <f t="shared" si="45"/>
        <v>25</v>
      </c>
      <c r="F182" s="4">
        <f t="shared" si="51"/>
        <v>2.7022222222222223</v>
      </c>
      <c r="G182" s="5">
        <f t="shared" si="46"/>
        <v>0.3289473684210549</v>
      </c>
      <c r="H182" s="1">
        <f t="shared" si="52"/>
        <v>0.013157894736842195</v>
      </c>
      <c r="I182" s="1"/>
      <c r="J182">
        <f t="shared" si="53"/>
        <v>675</v>
      </c>
      <c r="K182" s="4">
        <f t="shared" si="54"/>
        <v>2.7</v>
      </c>
      <c r="L182" s="1">
        <f t="shared" si="55"/>
        <v>-0.0008223684210525439</v>
      </c>
    </row>
    <row r="183" spans="1:12" ht="12.75">
      <c r="A183">
        <f t="shared" si="47"/>
        <v>512</v>
      </c>
      <c r="B183">
        <f t="shared" si="48"/>
        <v>77</v>
      </c>
      <c r="C183" s="2">
        <f t="shared" si="49"/>
        <v>1521.9155844155844</v>
      </c>
      <c r="D183" s="2">
        <f t="shared" si="50"/>
        <v>20.0252050580998</v>
      </c>
      <c r="E183" s="5">
        <f t="shared" si="45"/>
        <v>25</v>
      </c>
      <c r="F183" s="4">
        <f t="shared" si="51"/>
        <v>2.737777777777778</v>
      </c>
      <c r="G183" s="5">
        <f t="shared" si="46"/>
        <v>0.3246753246753258</v>
      </c>
      <c r="H183" s="1">
        <f t="shared" si="52"/>
        <v>0.012987012987013031</v>
      </c>
      <c r="I183" s="1"/>
      <c r="J183">
        <f t="shared" si="53"/>
        <v>684</v>
      </c>
      <c r="K183" s="4">
        <f t="shared" si="54"/>
        <v>2.736</v>
      </c>
      <c r="L183" s="1">
        <f t="shared" si="55"/>
        <v>-0.0006493506493506773</v>
      </c>
    </row>
    <row r="184" spans="1:12" ht="12.75">
      <c r="A184">
        <f t="shared" si="47"/>
        <v>512</v>
      </c>
      <c r="B184">
        <f t="shared" si="48"/>
        <v>78</v>
      </c>
      <c r="C184" s="2">
        <f t="shared" si="49"/>
        <v>1502.4038461538462</v>
      </c>
      <c r="D184" s="2">
        <f t="shared" si="50"/>
        <v>19.511738261738174</v>
      </c>
      <c r="E184" s="5">
        <f t="shared" si="45"/>
        <v>25</v>
      </c>
      <c r="F184" s="4">
        <f t="shared" si="51"/>
        <v>2.7733333333333334</v>
      </c>
      <c r="G184" s="5">
        <f t="shared" si="46"/>
        <v>0.32051282051282115</v>
      </c>
      <c r="H184" s="1">
        <f t="shared" si="52"/>
        <v>0.012820512820512846</v>
      </c>
      <c r="I184" s="1"/>
      <c r="J184">
        <f t="shared" si="53"/>
        <v>693</v>
      </c>
      <c r="K184" s="4">
        <f t="shared" si="54"/>
        <v>2.7720000000000002</v>
      </c>
      <c r="L184" s="1">
        <f t="shared" si="55"/>
        <v>-0.00048076923076922906</v>
      </c>
    </row>
    <row r="185" spans="1:12" ht="12.75">
      <c r="A185">
        <f t="shared" si="47"/>
        <v>512</v>
      </c>
      <c r="B185">
        <f t="shared" si="48"/>
        <v>79</v>
      </c>
      <c r="C185" s="2">
        <f t="shared" si="49"/>
        <v>1483.386075949367</v>
      </c>
      <c r="D185" s="2">
        <f t="shared" si="50"/>
        <v>19.01777020447912</v>
      </c>
      <c r="E185" s="5">
        <f t="shared" si="45"/>
        <v>25</v>
      </c>
      <c r="F185" s="4">
        <f t="shared" si="51"/>
        <v>2.8088888888888888</v>
      </c>
      <c r="G185" s="5">
        <f t="shared" si="46"/>
        <v>0.31645569620253156</v>
      </c>
      <c r="H185" s="1">
        <f t="shared" si="52"/>
        <v>0.012658227848101262</v>
      </c>
      <c r="I185" s="1"/>
      <c r="J185">
        <f t="shared" si="53"/>
        <v>702</v>
      </c>
      <c r="K185" s="4">
        <f t="shared" si="54"/>
        <v>2.8080000000000003</v>
      </c>
      <c r="L185" s="1">
        <f t="shared" si="55"/>
        <v>-0.0003164556962024223</v>
      </c>
    </row>
    <row r="186" spans="1:12" ht="12.75">
      <c r="A186">
        <f t="shared" si="47"/>
        <v>512</v>
      </c>
      <c r="B186">
        <f t="shared" si="48"/>
        <v>80</v>
      </c>
      <c r="C186" s="2">
        <f t="shared" si="49"/>
        <v>1464.84375</v>
      </c>
      <c r="D186" s="2">
        <f t="shared" si="50"/>
        <v>18.54232594936707</v>
      </c>
      <c r="E186" s="5">
        <f t="shared" si="45"/>
        <v>25</v>
      </c>
      <c r="F186" s="4">
        <f t="shared" si="51"/>
        <v>2.8444444444444446</v>
      </c>
      <c r="G186" s="5">
        <f t="shared" si="46"/>
        <v>0.31249999999999645</v>
      </c>
      <c r="H186" s="1">
        <f t="shared" si="52"/>
        <v>0.012499999999999858</v>
      </c>
      <c r="I186" s="1"/>
      <c r="J186">
        <f t="shared" si="53"/>
        <v>711</v>
      </c>
      <c r="K186" s="4">
        <f t="shared" si="54"/>
        <v>2.844</v>
      </c>
      <c r="L186" s="1">
        <f t="shared" si="55"/>
        <v>-0.00015625000000007994</v>
      </c>
    </row>
    <row r="187" spans="1:12" ht="12.75">
      <c r="A187">
        <f t="shared" si="47"/>
        <v>512</v>
      </c>
      <c r="B187">
        <f t="shared" si="48"/>
        <v>81</v>
      </c>
      <c r="C187" s="2">
        <f t="shared" si="49"/>
        <v>1446.7592592592594</v>
      </c>
      <c r="D187" s="2">
        <f t="shared" si="50"/>
        <v>18.084490740740648</v>
      </c>
      <c r="E187" s="5">
        <f t="shared" si="45"/>
        <v>25</v>
      </c>
      <c r="F187" s="4">
        <f t="shared" si="51"/>
        <v>2.88</v>
      </c>
      <c r="G187" s="5">
        <f t="shared" si="46"/>
        <v>0.30864197530864246</v>
      </c>
      <c r="H187" s="1">
        <f t="shared" si="52"/>
        <v>0.0123456790123457</v>
      </c>
      <c r="I187" s="1"/>
      <c r="J187">
        <f t="shared" si="53"/>
        <v>720</v>
      </c>
      <c r="K187" s="4">
        <f t="shared" si="54"/>
        <v>2.88</v>
      </c>
      <c r="L187" s="1">
        <f t="shared" si="55"/>
        <v>0</v>
      </c>
    </row>
    <row r="188" spans="1:12" ht="12.75">
      <c r="A188">
        <f t="shared" si="47"/>
        <v>512</v>
      </c>
      <c r="B188">
        <f t="shared" si="48"/>
        <v>82</v>
      </c>
      <c r="C188" s="2">
        <f t="shared" si="49"/>
        <v>1429.1158536585365</v>
      </c>
      <c r="D188" s="2">
        <f t="shared" si="50"/>
        <v>17.643405600722872</v>
      </c>
      <c r="E188" s="5">
        <f t="shared" si="45"/>
        <v>25</v>
      </c>
      <c r="F188" s="4">
        <f t="shared" si="51"/>
        <v>2.9155555555555557</v>
      </c>
      <c r="G188" s="5">
        <f t="shared" si="46"/>
        <v>0.3048780487804912</v>
      </c>
      <c r="H188" s="1">
        <f t="shared" si="52"/>
        <v>0.012195121951219648</v>
      </c>
      <c r="I188" s="1"/>
      <c r="J188">
        <f t="shared" si="53"/>
        <v>728</v>
      </c>
      <c r="K188" s="4">
        <f t="shared" si="54"/>
        <v>2.912</v>
      </c>
      <c r="L188" s="1">
        <f t="shared" si="55"/>
        <v>-0.0012195121951220633</v>
      </c>
    </row>
    <row r="189" spans="1:12" ht="12.75">
      <c r="A189">
        <f t="shared" si="47"/>
        <v>512</v>
      </c>
      <c r="B189">
        <f t="shared" si="48"/>
        <v>83</v>
      </c>
      <c r="C189" s="2">
        <f t="shared" si="49"/>
        <v>1411.8975903614457</v>
      </c>
      <c r="D189" s="2">
        <f t="shared" si="50"/>
        <v>17.218263297090743</v>
      </c>
      <c r="E189" s="5">
        <f t="shared" si="45"/>
        <v>25</v>
      </c>
      <c r="F189" s="4">
        <f t="shared" si="51"/>
        <v>2.9511111111111115</v>
      </c>
      <c r="G189" s="5">
        <f t="shared" si="46"/>
        <v>0.30120481927710685</v>
      </c>
      <c r="H189" s="1">
        <f t="shared" si="52"/>
        <v>0.012048192771084274</v>
      </c>
      <c r="I189" s="1"/>
      <c r="J189">
        <f t="shared" si="53"/>
        <v>737</v>
      </c>
      <c r="K189" s="4">
        <f t="shared" si="54"/>
        <v>2.948</v>
      </c>
      <c r="L189" s="1">
        <f t="shared" si="55"/>
        <v>-0.0010542168674699814</v>
      </c>
    </row>
    <row r="190" spans="1:12" ht="12.75">
      <c r="A190">
        <f t="shared" si="47"/>
        <v>512</v>
      </c>
      <c r="B190">
        <f t="shared" si="48"/>
        <v>84</v>
      </c>
      <c r="C190" s="2">
        <f t="shared" si="49"/>
        <v>1395.0892857142858</v>
      </c>
      <c r="D190" s="2">
        <f t="shared" si="50"/>
        <v>16.808304647159957</v>
      </c>
      <c r="E190" s="5">
        <f t="shared" si="45"/>
        <v>25</v>
      </c>
      <c r="F190" s="4">
        <f t="shared" si="51"/>
        <v>2.986666666666667</v>
      </c>
      <c r="G190" s="5">
        <f t="shared" si="46"/>
        <v>0.2976190476190439</v>
      </c>
      <c r="H190" s="1">
        <f t="shared" si="52"/>
        <v>0.011904761904761757</v>
      </c>
      <c r="I190" s="1"/>
      <c r="J190">
        <f t="shared" si="53"/>
        <v>746</v>
      </c>
      <c r="K190" s="4">
        <f t="shared" si="54"/>
        <v>2.984</v>
      </c>
      <c r="L190" s="1">
        <f t="shared" si="55"/>
        <v>-0.0008928571428571397</v>
      </c>
    </row>
    <row r="191" spans="1:12" ht="12.75">
      <c r="A191">
        <f t="shared" si="47"/>
        <v>512</v>
      </c>
      <c r="B191">
        <f t="shared" si="48"/>
        <v>85</v>
      </c>
      <c r="C191" s="2">
        <f t="shared" si="49"/>
        <v>1378.6764705882354</v>
      </c>
      <c r="D191" s="2">
        <f t="shared" si="50"/>
        <v>16.41281512605042</v>
      </c>
      <c r="E191" s="5">
        <f t="shared" si="45"/>
        <v>25</v>
      </c>
      <c r="F191" s="4">
        <f t="shared" si="51"/>
        <v>3.022222222222222</v>
      </c>
      <c r="G191" s="5">
        <f t="shared" si="46"/>
        <v>0.2941176470588225</v>
      </c>
      <c r="H191" s="1">
        <f t="shared" si="52"/>
        <v>0.0117647058823529</v>
      </c>
      <c r="I191" s="1"/>
      <c r="J191">
        <f t="shared" si="53"/>
        <v>755</v>
      </c>
      <c r="K191" s="4">
        <f t="shared" si="54"/>
        <v>3.02</v>
      </c>
      <c r="L191" s="1">
        <f t="shared" si="55"/>
        <v>-0.0007352941176470562</v>
      </c>
    </row>
    <row r="192" spans="1:12" ht="12.75">
      <c r="A192">
        <f t="shared" si="47"/>
        <v>512</v>
      </c>
      <c r="B192">
        <f t="shared" si="48"/>
        <v>86</v>
      </c>
      <c r="C192" s="2">
        <f t="shared" si="49"/>
        <v>1362.6453488372092</v>
      </c>
      <c r="D192" s="2">
        <f t="shared" si="50"/>
        <v>16.03112175102615</v>
      </c>
      <c r="E192" s="5">
        <f t="shared" si="45"/>
        <v>25</v>
      </c>
      <c r="F192" s="4">
        <f t="shared" si="51"/>
        <v>3.057777777777778</v>
      </c>
      <c r="G192" s="5">
        <f t="shared" si="46"/>
        <v>0.2906976744186025</v>
      </c>
      <c r="H192" s="1">
        <f t="shared" si="52"/>
        <v>0.011627906976744101</v>
      </c>
      <c r="I192" s="1"/>
      <c r="J192">
        <f t="shared" si="53"/>
        <v>764</v>
      </c>
      <c r="K192" s="4">
        <f t="shared" si="54"/>
        <v>3.056</v>
      </c>
      <c r="L192" s="1">
        <f t="shared" si="55"/>
        <v>-0.000581395348837277</v>
      </c>
    </row>
    <row r="193" spans="1:12" ht="12.75">
      <c r="A193">
        <f t="shared" si="47"/>
        <v>512</v>
      </c>
      <c r="B193">
        <f t="shared" si="48"/>
        <v>87</v>
      </c>
      <c r="C193" s="2">
        <f t="shared" si="49"/>
        <v>1346.9827586206898</v>
      </c>
      <c r="D193" s="2">
        <f t="shared" si="50"/>
        <v>15.662590216519447</v>
      </c>
      <c r="E193" s="5">
        <f t="shared" si="45"/>
        <v>25</v>
      </c>
      <c r="F193" s="4">
        <f t="shared" si="51"/>
        <v>3.093333333333333</v>
      </c>
      <c r="G193" s="5">
        <f t="shared" si="46"/>
        <v>0.28735632183908777</v>
      </c>
      <c r="H193" s="1">
        <f t="shared" si="52"/>
        <v>0.011494252873563511</v>
      </c>
      <c r="I193" s="1"/>
      <c r="J193">
        <f t="shared" si="53"/>
        <v>773</v>
      </c>
      <c r="K193" s="4">
        <f t="shared" si="54"/>
        <v>3.092</v>
      </c>
      <c r="L193" s="1">
        <f t="shared" si="55"/>
        <v>-0.00043103448275838563</v>
      </c>
    </row>
    <row r="194" spans="1:12" ht="12.75">
      <c r="A194">
        <f t="shared" si="47"/>
        <v>512</v>
      </c>
      <c r="B194">
        <f t="shared" si="48"/>
        <v>88</v>
      </c>
      <c r="C194" s="2">
        <f t="shared" si="49"/>
        <v>1331.6761363636363</v>
      </c>
      <c r="D194" s="2">
        <f t="shared" si="50"/>
        <v>15.306622257053505</v>
      </c>
      <c r="E194" s="5">
        <f t="shared" si="45"/>
        <v>25</v>
      </c>
      <c r="F194" s="4">
        <f t="shared" si="51"/>
        <v>3.1288888888888895</v>
      </c>
      <c r="G194" s="5">
        <f t="shared" si="46"/>
        <v>0.2840909090909065</v>
      </c>
      <c r="H194" s="1">
        <f t="shared" si="52"/>
        <v>0.01136363636363626</v>
      </c>
      <c r="I194" s="1"/>
      <c r="J194">
        <f t="shared" si="53"/>
        <v>782</v>
      </c>
      <c r="K194" s="4">
        <f t="shared" si="54"/>
        <v>3.128</v>
      </c>
      <c r="L194" s="1">
        <f t="shared" si="55"/>
        <v>-0.0002840909090910948</v>
      </c>
    </row>
    <row r="195" spans="1:12" ht="12.75">
      <c r="A195">
        <f t="shared" si="47"/>
        <v>512</v>
      </c>
      <c r="B195">
        <f t="shared" si="48"/>
        <v>89</v>
      </c>
      <c r="C195" s="2">
        <f t="shared" si="49"/>
        <v>1316.7134831460673</v>
      </c>
      <c r="D195" s="2">
        <f t="shared" si="50"/>
        <v>14.962653217568914</v>
      </c>
      <c r="E195" s="5">
        <f t="shared" si="45"/>
        <v>25</v>
      </c>
      <c r="F195" s="4">
        <f t="shared" si="51"/>
        <v>3.164444444444444</v>
      </c>
      <c r="G195" s="5">
        <f aca="true" t="shared" si="56" ref="G195:G202">F196/(A195*B195/1000/360)-E195</f>
        <v>0.28089887640449973</v>
      </c>
      <c r="H195" s="1">
        <f t="shared" si="52"/>
        <v>0.01123595505617999</v>
      </c>
      <c r="I195" s="1"/>
      <c r="J195">
        <f t="shared" si="53"/>
        <v>791</v>
      </c>
      <c r="K195" s="4">
        <f t="shared" si="54"/>
        <v>3.164</v>
      </c>
      <c r="L195" s="1">
        <f t="shared" si="55"/>
        <v>-0.00014044943820201716</v>
      </c>
    </row>
    <row r="196" spans="1:12" ht="12.75">
      <c r="A196">
        <f t="shared" si="47"/>
        <v>512</v>
      </c>
      <c r="B196">
        <f t="shared" si="48"/>
        <v>90</v>
      </c>
      <c r="C196" s="2">
        <f t="shared" si="49"/>
        <v>1302.0833333333333</v>
      </c>
      <c r="D196" s="2">
        <f t="shared" si="50"/>
        <v>14.63014981273409</v>
      </c>
      <c r="E196" s="5">
        <f t="shared" si="45"/>
        <v>25</v>
      </c>
      <c r="F196" s="4">
        <f t="shared" si="51"/>
        <v>3.2</v>
      </c>
      <c r="G196" s="5">
        <f t="shared" si="56"/>
        <v>0.27777777777777146</v>
      </c>
      <c r="H196" s="1">
        <f t="shared" si="52"/>
        <v>0.011111111111110858</v>
      </c>
      <c r="I196" s="1"/>
      <c r="J196">
        <f t="shared" si="53"/>
        <v>800</v>
      </c>
      <c r="K196" s="4">
        <f t="shared" si="54"/>
        <v>3.2</v>
      </c>
      <c r="L196" s="1">
        <f t="shared" si="55"/>
        <v>0</v>
      </c>
    </row>
    <row r="197" spans="1:12" ht="12.75">
      <c r="A197">
        <f t="shared" si="47"/>
        <v>512</v>
      </c>
      <c r="B197">
        <f t="shared" si="48"/>
        <v>91</v>
      </c>
      <c r="C197" s="2">
        <f t="shared" si="49"/>
        <v>1287.7747252747254</v>
      </c>
      <c r="D197" s="2">
        <f t="shared" si="50"/>
        <v>14.308608058607888</v>
      </c>
      <c r="E197" s="5">
        <f aca="true" t="shared" si="57" ref="E197:E203">E196</f>
        <v>25</v>
      </c>
      <c r="F197" s="4">
        <f t="shared" si="51"/>
        <v>3.2355555555555546</v>
      </c>
      <c r="G197" s="5">
        <f t="shared" si="56"/>
        <v>0.27472527472527375</v>
      </c>
      <c r="H197" s="1">
        <f t="shared" si="52"/>
        <v>0.01098901098901095</v>
      </c>
      <c r="I197" s="1"/>
      <c r="J197">
        <f t="shared" si="53"/>
        <v>808</v>
      </c>
      <c r="K197" s="4">
        <f t="shared" si="54"/>
        <v>3.232</v>
      </c>
      <c r="L197" s="1">
        <f t="shared" si="55"/>
        <v>-0.001098901098900762</v>
      </c>
    </row>
    <row r="198" spans="1:12" ht="12.75">
      <c r="A198">
        <f t="shared" si="47"/>
        <v>512</v>
      </c>
      <c r="B198">
        <f t="shared" si="48"/>
        <v>92</v>
      </c>
      <c r="C198" s="2">
        <f t="shared" si="49"/>
        <v>1273.7771739130435</v>
      </c>
      <c r="D198" s="2">
        <f t="shared" si="50"/>
        <v>13.997551361681872</v>
      </c>
      <c r="E198" s="5">
        <f t="shared" si="57"/>
        <v>25</v>
      </c>
      <c r="F198" s="4">
        <f t="shared" si="51"/>
        <v>3.271111111111111</v>
      </c>
      <c r="G198" s="5">
        <f t="shared" si="56"/>
        <v>0.2717391304347849</v>
      </c>
      <c r="H198" s="1">
        <f t="shared" si="52"/>
        <v>0.010869565217391398</v>
      </c>
      <c r="I198" s="1"/>
      <c r="J198">
        <f t="shared" si="53"/>
        <v>817</v>
      </c>
      <c r="K198" s="4">
        <f t="shared" si="54"/>
        <v>3.2680000000000002</v>
      </c>
      <c r="L198" s="1">
        <f t="shared" si="55"/>
        <v>-0.000951086956521574</v>
      </c>
    </row>
    <row r="199" spans="1:12" ht="12.75">
      <c r="A199">
        <f t="shared" si="47"/>
        <v>512</v>
      </c>
      <c r="B199">
        <f t="shared" si="48"/>
        <v>93</v>
      </c>
      <c r="C199" s="2">
        <f t="shared" si="49"/>
        <v>1260.0806451612902</v>
      </c>
      <c r="D199" s="2">
        <f t="shared" si="50"/>
        <v>13.696528751753249</v>
      </c>
      <c r="E199" s="5">
        <f t="shared" si="57"/>
        <v>25</v>
      </c>
      <c r="F199" s="4">
        <f t="shared" si="51"/>
        <v>3.3066666666666666</v>
      </c>
      <c r="G199" s="5">
        <f t="shared" si="56"/>
        <v>0.26881720430107237</v>
      </c>
      <c r="H199" s="1">
        <f t="shared" si="52"/>
        <v>0.010752688172042895</v>
      </c>
      <c r="I199" s="1"/>
      <c r="J199">
        <f t="shared" si="53"/>
        <v>826</v>
      </c>
      <c r="K199" s="4">
        <f t="shared" si="54"/>
        <v>3.3040000000000003</v>
      </c>
      <c r="L199" s="1">
        <f t="shared" si="55"/>
        <v>-0.0008064516129031585</v>
      </c>
    </row>
    <row r="200" spans="1:12" ht="12.75">
      <c r="A200">
        <f t="shared" si="47"/>
        <v>512</v>
      </c>
      <c r="B200">
        <f t="shared" si="48"/>
        <v>94</v>
      </c>
      <c r="C200" s="2">
        <f t="shared" si="49"/>
        <v>1246.6755319148936</v>
      </c>
      <c r="D200" s="2">
        <f t="shared" si="50"/>
        <v>13.405113246396695</v>
      </c>
      <c r="E200" s="5">
        <f t="shared" si="57"/>
        <v>25</v>
      </c>
      <c r="F200" s="4">
        <f t="shared" si="51"/>
        <v>3.342222222222222</v>
      </c>
      <c r="G200" s="5">
        <f t="shared" si="56"/>
        <v>0.26595744680851396</v>
      </c>
      <c r="H200" s="1">
        <f t="shared" si="52"/>
        <v>0.010638297872340559</v>
      </c>
      <c r="I200" s="1"/>
      <c r="J200">
        <f t="shared" si="53"/>
        <v>835</v>
      </c>
      <c r="K200" s="4">
        <f t="shared" si="54"/>
        <v>3.34</v>
      </c>
      <c r="L200" s="1">
        <f t="shared" si="55"/>
        <v>-0.0006648936170212671</v>
      </c>
    </row>
    <row r="201" spans="1:12" ht="12.75">
      <c r="A201">
        <f t="shared" si="47"/>
        <v>512</v>
      </c>
      <c r="B201">
        <f t="shared" si="48"/>
        <v>95</v>
      </c>
      <c r="C201" s="2">
        <f t="shared" si="49"/>
        <v>1233.5526315789473</v>
      </c>
      <c r="D201" s="2">
        <f t="shared" si="50"/>
        <v>13.12290033594627</v>
      </c>
      <c r="E201" s="5">
        <f t="shared" si="57"/>
        <v>25</v>
      </c>
      <c r="F201" s="4">
        <f t="shared" si="51"/>
        <v>3.377777777777778</v>
      </c>
      <c r="G201" s="5">
        <f t="shared" si="56"/>
        <v>0.2631578947368425</v>
      </c>
      <c r="H201" s="1">
        <f t="shared" si="52"/>
        <v>0.0105263157894737</v>
      </c>
      <c r="I201" s="1"/>
      <c r="J201">
        <f t="shared" si="53"/>
        <v>844</v>
      </c>
      <c r="K201" s="4">
        <f t="shared" si="54"/>
        <v>3.376</v>
      </c>
      <c r="L201" s="1">
        <f t="shared" si="55"/>
        <v>-0.0005263157894738191</v>
      </c>
    </row>
    <row r="202" spans="1:12" ht="12.75">
      <c r="A202">
        <f t="shared" si="47"/>
        <v>512</v>
      </c>
      <c r="B202">
        <f t="shared" si="48"/>
        <v>96</v>
      </c>
      <c r="C202" s="2">
        <f t="shared" si="49"/>
        <v>1220.703125</v>
      </c>
      <c r="D202" s="2">
        <f t="shared" si="50"/>
        <v>12.849506578947285</v>
      </c>
      <c r="E202" s="5">
        <f t="shared" si="57"/>
        <v>25</v>
      </c>
      <c r="F202" s="4">
        <f t="shared" si="51"/>
        <v>3.4133333333333336</v>
      </c>
      <c r="G202" s="5">
        <f t="shared" si="56"/>
        <v>0.2604166666666643</v>
      </c>
      <c r="H202" s="1">
        <f t="shared" si="52"/>
        <v>0.010416666666666572</v>
      </c>
      <c r="I202" s="1"/>
      <c r="J202">
        <f t="shared" si="53"/>
        <v>853</v>
      </c>
      <c r="K202" s="4">
        <f t="shared" si="54"/>
        <v>3.412</v>
      </c>
      <c r="L202" s="1">
        <f t="shared" si="55"/>
        <v>-0.0003906250000000888</v>
      </c>
    </row>
    <row r="203" spans="1:12" ht="12.75">
      <c r="A203">
        <f t="shared" si="47"/>
        <v>512</v>
      </c>
      <c r="B203">
        <f t="shared" si="48"/>
        <v>97</v>
      </c>
      <c r="C203" s="2">
        <f t="shared" si="49"/>
        <v>1208.118556701031</v>
      </c>
      <c r="D203" s="2">
        <f t="shared" si="50"/>
        <v>12.584568298969089</v>
      </c>
      <c r="E203" s="5">
        <f t="shared" si="57"/>
        <v>25</v>
      </c>
      <c r="F203" s="4">
        <f t="shared" si="51"/>
        <v>3.448888888888889</v>
      </c>
      <c r="G203" s="5" t="e">
        <f>#REF!/(A203*B203/1000/360)-E203</f>
        <v>#REF!</v>
      </c>
      <c r="H203" s="1" t="e">
        <f t="shared" si="52"/>
        <v>#REF!</v>
      </c>
      <c r="I203" s="1"/>
      <c r="J203">
        <f t="shared" si="53"/>
        <v>862</v>
      </c>
      <c r="K203" s="4">
        <f t="shared" si="54"/>
        <v>3.448</v>
      </c>
      <c r="L203" s="1">
        <f t="shared" si="55"/>
        <v>-0.0002577319587628857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clase10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 Richart Fort</dc:creator>
  <cp:keywords/>
  <dc:description/>
  <cp:lastModifiedBy>Raul  Richart Fort</cp:lastModifiedBy>
  <dcterms:created xsi:type="dcterms:W3CDTF">2003-06-11T09:10:19Z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